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649" documentId="120_S{2AC9BD13-BADA-5192-A53E-5A8FF88502F6}" xr6:coauthVersionLast="47" xr6:coauthVersionMax="47" xr10:uidLastSave="{BC7A1CDA-43DF-4F7F-855A-818A1D1D2C90}"/>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3" i="4" l="1"/>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L13" i="4"/>
  <c r="L14" i="4"/>
  <c r="L15" i="4"/>
  <c r="L16" i="4"/>
  <c r="L17" i="4"/>
  <c r="J3" i="4"/>
  <c r="J4" i="4"/>
  <c r="J5" i="4"/>
  <c r="J6" i="4"/>
  <c r="J7" i="4"/>
  <c r="J8" i="4"/>
  <c r="J9" i="4"/>
  <c r="J10" i="4"/>
  <c r="J11" i="4"/>
  <c r="J12" i="4"/>
  <c r="J13" i="4"/>
  <c r="J14" i="4"/>
  <c r="J15" i="4"/>
  <c r="J16" i="4"/>
  <c r="J17" i="4"/>
  <c r="I3" i="4"/>
  <c r="I4" i="4"/>
  <c r="I5" i="4"/>
  <c r="I6" i="4"/>
  <c r="I7" i="4"/>
  <c r="I8" i="4"/>
  <c r="I9" i="4"/>
  <c r="I10" i="4"/>
  <c r="I11" i="4"/>
  <c r="I12" i="4"/>
  <c r="I13" i="4"/>
  <c r="I14" i="4"/>
  <c r="I15" i="4"/>
  <c r="I16" i="4"/>
  <c r="I17" i="4"/>
  <c r="G3" i="4"/>
  <c r="G4" i="4"/>
  <c r="G5" i="4"/>
  <c r="G6" i="4"/>
  <c r="G7" i="4"/>
  <c r="G8" i="4"/>
  <c r="G9" i="4"/>
  <c r="G10" i="4"/>
  <c r="G11" i="4"/>
  <c r="G12" i="4"/>
  <c r="G13" i="4"/>
  <c r="G14" i="4"/>
  <c r="G15" i="4"/>
  <c r="G16" i="4"/>
  <c r="G17" i="4"/>
  <c r="B3" i="4"/>
  <c r="B4" i="4"/>
  <c r="B5" i="4"/>
  <c r="B6" i="4"/>
  <c r="B7" i="4"/>
  <c r="B8" i="4"/>
  <c r="B9" i="4"/>
  <c r="B10" i="4"/>
  <c r="B11" i="4"/>
  <c r="B12" i="4"/>
  <c r="B13" i="4"/>
  <c r="B14" i="4"/>
  <c r="B15" i="4"/>
  <c r="B16" i="4"/>
  <c r="B1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<sst xmlns="http://schemas.openxmlformats.org/spreadsheetml/2006/main" count="180271" uniqueCount="39121">
  <si>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</si>
  <si>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</si>
  <si>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</si>
  <si>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</si>
  <si>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</si>
  <si>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</si>
  <si>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</si>
  <si>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</si>
  <si>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</si>
  <si>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</si>
  <si>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</si>
  <si>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</si>
  <si>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</si>
  <si>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</si>
  <si>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</si>
  <si>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</si>
  <si>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</si>
  <si>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</si>
  <si>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</si>
  <si>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</si>
  <si>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</si>
  <si>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</si>
  <si>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</si>
  <si>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</si>
  <si>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</si>
  <si>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</si>
  <si>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</si>
  <si>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</si>
  <si>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</si>
  <si>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</si>
  <si>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</si>
  <si>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</si>
  <si>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</si>
  <si>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</si>
  <si>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</si>
  <si>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</si>
  <si>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</si>
  <si>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</si>
  <si>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</si>
  <si>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</si>
  <si>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</si>
  <si>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</si>
  <si>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</si>
  <si>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</si>
  <si>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</si>
  <si>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</si>
  <si>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</si>
  <si>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</si>
  <si>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</si>
  <si>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</si>
  <si>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</si>
  <si>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</si>
  <si>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</si>
  <si>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</si>
  <si>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</si>
  <si>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</si>
  <si>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</si>
  <si>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</si>
  <si>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</si>
  <si>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</si>
  <si>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</si>
  <si>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</si>
  <si>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</si>
  <si>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</si>
  <si>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</si>
  <si>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</si>
  <si>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</si>
  <si>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</si>
  <si>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</si>
  <si>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</si>
  <si>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</si>
  <si>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</si>
  <si>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</si>
  <si>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</si>
  <si>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</si>
  <si>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</si>
  <si>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</si>
  <si>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</si>
  <si>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</si>
  <si>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</si>
  <si>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</si>
  <si>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</si>
  <si>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</si>
  <si>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</si>
  <si>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</si>
  <si>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</si>
  <si>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</si>
  <si>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</si>
  <si>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</si>
  <si>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</si>
  <si>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</si>
  <si>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</si>
  <si>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</si>
  <si>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</si>
  <si>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</si>
  <si>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</si>
  <si>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</si>
  <si>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</si>
  <si>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</si>
  <si>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</si>
  <si>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</si>
  <si>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</si>
  <si>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</si>
  <si>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</si>
  <si>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</si>
  <si>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</si>
  <si>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</si>
  <si>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</si>
  <si>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</si>
  <si>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</si>
  <si>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</si>
  <si>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</si>
  <si>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</si>
  <si>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</si>
  <si>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</si>
  <si>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</si>
  <si>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</si>
  <si>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</si>
  <si>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</si>
  <si>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</si>
  <si>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</si>
  <si>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</si>
  <si>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</si>
  <si>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</si>
  <si>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</si>
  <si>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</si>
  <si>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</si>
  <si>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</si>
  <si>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</si>
  <si>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</si>
  <si>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</si>
  <si>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</si>
  <si>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</si>
  <si>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</si>
  <si>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</si>
  <si>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</si>
  <si>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</si>
  <si>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</si>
  <si>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</si>
  <si>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</si>
  <si>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</si>
  <si>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</si>
  <si>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</si>
  <si>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</si>
  <si>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</si>
  <si>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</si>
  <si>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</si>
  <si>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</si>
  <si>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</si>
  <si>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</si>
  <si>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</si>
  <si>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</si>
  <si>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</si>
  <si>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</si>
  <si>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</si>
  <si>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</si>
  <si>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</si>
  <si>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</si>
  <si>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</si>
  <si>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</si>
  <si>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</si>
  <si>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</si>
  <si>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</si>
  <si>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</si>
  <si>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</si>
  <si>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</si>
  <si>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</si>
  <si>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</si>
  <si>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</si>
  <si>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</si>
  <si>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</si>
  <si>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</si>
  <si>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</si>
  <si>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</si>
  <si>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</si>
  <si>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</si>
  <si>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</si>
  <si>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</si>
  <si>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</si>
  <si>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</si>
  <si>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</si>
  <si>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</si>
  <si>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</si>
  <si>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</si>
  <si>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</si>
  <si>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</si>
  <si>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</si>
  <si>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</si>
  <si>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</si>
  <si>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</si>
  <si>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</si>
  <si>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</si>
  <si>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</si>
  <si>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</si>
  <si>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</si>
  <si>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</si>
  <si>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</si>
  <si>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</si>
  <si>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</si>
  <si>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</si>
  <si>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</si>
  <si>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</si>
  <si>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</si>
  <si>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</si>
  <si>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</si>
  <si>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</si>
  <si>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</si>
  <si>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</si>
  <si>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</si>
  <si>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</si>
  <si>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</si>
  <si>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</si>
  <si>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</si>
  <si>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</si>
  <si>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</si>
  <si>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</si>
  <si>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</si>
  <si>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</si>
  <si>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</si>
  <si>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</si>
  <si>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</si>
  <si>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</si>
  <si>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</si>
  <si>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</si>
  <si>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</si>
  <si>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</si>
  <si>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</si>
  <si>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</si>
  <si>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</si>
  <si>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</si>
  <si>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</si>
  <si>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</si>
  <si>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</si>
  <si>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</si>
  <si>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</si>
  <si>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</si>
  <si>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</si>
  <si>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</si>
  <si>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</si>
  <si>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</si>
  <si>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</si>
  <si>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</si>
  <si>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</si>
  <si>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</si>
  <si>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</si>
  <si>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</si>
  <si>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</si>
  <si>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</si>
  <si>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</si>
  <si>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</si>
  <si>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</si>
  <si>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</si>
  <si>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</si>
  <si>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</si>
  <si>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</si>
  <si>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</si>
  <si>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</si>
  <si>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</si>
  <si>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</si>
  <si>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</si>
  <si>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</si>
  <si>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</si>
  <si>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</si>
  <si>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</si>
  <si>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</si>
  <si>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</si>
  <si>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</si>
  <si>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</si>
  <si>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</si>
  <si>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</si>
  <si>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</si>
  <si>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</si>
  <si>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</si>
  <si>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</si>
  <si>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</si>
  <si>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</si>
  <si>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</si>
  <si>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</si>
  <si>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</si>
  <si>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</si>
  <si>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</si>
  <si>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</si>
  <si>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</si>
  <si>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</si>
  <si>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</si>
  <si>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</si>
  <si>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</si>
  <si>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</si>
  <si>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</si>
  <si>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</si>
  <si>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</si>
  <si>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</si>
  <si>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</si>
  <si>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</si>
  <si>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</si>
  <si>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</si>
  <si>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</si>
  <si>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</si>
  <si>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</si>
  <si>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</si>
  <si>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</si>
  <si>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</si>
  <si>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</si>
  <si>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</si>
  <si>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</si>
  <si>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</si>
  <si>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</si>
  <si>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</si>
  <si>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</si>
  <si>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</si>
  <si>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</si>
  <si>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</si>
  <si>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</si>
  <si>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</si>
  <si>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</si>
  <si>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</si>
  <si>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</si>
  <si>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</si>
  <si>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</si>
  <si>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</si>
  <si>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</si>
  <si>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</si>
  <si>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</si>
  <si>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</si>
  <si>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</si>
  <si>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</si>
  <si>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</si>
  <si>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</si>
  <si>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</si>
  <si>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</si>
  <si>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</si>
  <si>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</si>
  <si>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</si>
  <si>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</si>
  <si>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</si>
  <si>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</si>
  <si>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</si>
  <si>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</si>
  <si>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</si>
  <si>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</si>
  <si>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</si>
  <si>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</si>
  <si>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</si>
  <si>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</si>
  <si>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</si>
  <si>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</si>
  <si>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</si>
  <si>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</si>
  <si>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</si>
  <si>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</si>
  <si>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</si>
  <si>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</si>
  <si>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</si>
  <si>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</si>
  <si>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</si>
  <si>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</si>
  <si>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</si>
  <si>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</si>
  <si>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</si>
  <si>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</si>
  <si>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</si>
  <si>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</si>
  <si>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</si>
  <si>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</si>
  <si>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</si>
  <si>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</si>
  <si>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</si>
  <si>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</si>
  <si>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</si>
  <si>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</si>
  <si>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</si>
  <si>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</si>
  <si>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</si>
  <si>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</si>
  <si>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</si>
  <si>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</si>
  <si>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</si>
  <si>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</si>
  <si>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</si>
  <si>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</si>
  <si>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</si>
  <si>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</si>
  <si>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</si>
  <si>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</si>
  <si>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</si>
  <si>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</si>
  <si>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</si>
  <si>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</si>
  <si>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</si>
  <si>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</si>
  <si>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</si>
  <si>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</si>
  <si>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</si>
  <si>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</si>
  <si>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</si>
  <si>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</si>
  <si>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</si>
  <si>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</si>
  <si>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</si>
  <si>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</si>
  <si>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</si>
  <si>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</si>
  <si>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</si>
  <si>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</si>
  <si>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</si>
  <si>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</si>
  <si>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</si>
  <si>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</si>
  <si>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</si>
  <si>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</si>
  <si>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</si>
  <si>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</si>
  <si>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</si>
  <si>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</si>
  <si>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</si>
  <si>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</si>
  <si>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</si>
  <si>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</si>
  <si>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</si>
  <si>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</si>
  <si>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</si>
  <si>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</si>
  <si>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</si>
  <si>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</si>
  <si>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</si>
  <si>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</si>
  <si>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</si>
  <si>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</si>
  <si>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</si>
  <si>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</si>
  <si>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</si>
  <si>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</si>
  <si>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</si>
  <si>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</si>
  <si>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</si>
  <si>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</si>
  <si>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</si>
  <si>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</si>
  <si>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</si>
  <si>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</si>
  <si>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</si>
  <si>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</si>
  <si>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</si>
  <si>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</si>
  <si>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</si>
  <si>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</si>
  <si>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</si>
  <si>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</si>
  <si>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</si>
  <si>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</si>
  <si>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</si>
  <si>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</si>
  <si>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</si>
  <si>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</si>
  <si>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</si>
  <si>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</si>
  <si>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</si>
  <si>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</si>
  <si>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</si>
  <si>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</si>
  <si>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</si>
  <si>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</si>
  <si>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</si>
  <si>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</si>
  <si>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</si>
  <si>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</si>
  <si>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</si>
  <si>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</si>
  <si>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</si>
  <si>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</si>
  <si>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</si>
  <si>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</si>
  <si>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</si>
  <si>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</si>
  <si>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</si>
  <si>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</si>
  <si>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</si>
  <si>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</si>
  <si>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</si>
  <si>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</si>
  <si>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</si>
  <si>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</si>
  <si>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</si>
  <si>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</si>
  <si>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</si>
  <si>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</si>
  <si>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</si>
  <si>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</si>
  <si>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</si>
  <si>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</si>
  <si>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</si>
  <si>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</si>
  <si>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</si>
  <si>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</si>
  <si>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</si>
  <si>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</si>
  <si>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</si>
  <si>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</si>
  <si>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</si>
  <si>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</si>
  <si>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</si>
  <si>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</si>
  <si>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</si>
  <si>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</si>
  <si>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</si>
  <si>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</si>
  <si>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</si>
  <si>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</si>
  <si>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</si>
  <si>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</si>
  <si>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</si>
  <si>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</si>
  <si>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</si>
  <si>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</si>
  <si>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</si>
  <si>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</si>
  <si>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</si>
  <si>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</si>
  <si>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</si>
  <si>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</si>
  <si>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</si>
  <si>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</si>
  <si>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</si>
  <si>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</si>
  <si>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</si>
  <si>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</si>
  <si>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</si>
  <si>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</si>
  <si>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</si>
  <si>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</si>
  <si>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</si>
  <si>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</si>
  <si>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</si>
  <si>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</si>
  <si>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</si>
  <si>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</si>
  <si>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</si>
  <si>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</si>
  <si>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</si>
  <si>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</si>
  <si>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</si>
  <si>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</si>
  <si>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</si>
  <si>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</si>
  <si>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</si>
  <si>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</si>
  <si>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</si>
  <si>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</si>
  <si>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</si>
  <si>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</si>
  <si>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</si>
  <si>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</si>
  <si>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</si>
  <si>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</si>
  <si>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</si>
  <si>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</si>
  <si>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</si>
  <si>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</si>
  <si>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</si>
  <si>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</si>
  <si>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</si>
  <si>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</si>
  <si>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</si>
  <si>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</si>
  <si>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</si>
  <si>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</si>
  <si>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</si>
  <si>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</si>
  <si>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</si>
  <si>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</si>
  <si>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</si>
  <si>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</si>
  <si>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</si>
  <si>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</si>
  <si>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</si>
  <si>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</si>
  <si>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</si>
  <si>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</si>
  <si>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</si>
  <si>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</si>
  <si>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</si>
  <si>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</si>
  <si>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</si>
  <si>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</si>
  <si>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</si>
  <si>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</si>
  <si>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</si>
  <si>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</si>
  <si>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</si>
  <si>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</si>
  <si>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</si>
  <si>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</si>
  <si>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</si>
  <si>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</si>
  <si>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</si>
  <si>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</si>
  <si>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</si>
  <si>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</si>
  <si>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</si>
  <si>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</si>
  <si>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</si>
  <si>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</si>
  <si>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</si>
  <si>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</si>
  <si>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</si>
  <si>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</si>
  <si>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</si>
  <si>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</si>
  <si>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</si>
  <si>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</si>
  <si>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</si>
  <si>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</si>
  <si>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</si>
  <si>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</si>
  <si>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</si>
  <si>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</si>
  <si>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</si>
  <si>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</si>
  <si>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</si>
  <si>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</si>
  <si>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</si>
  <si>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</si>
  <si>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</si>
  <si>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</si>
  <si>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</si>
  <si>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</si>
  <si>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</si>
  <si>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</si>
  <si>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</si>
  <si>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</si>
  <si>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</si>
  <si>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</si>
  <si>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</si>
  <si>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</si>
  <si>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</si>
  <si>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</si>
  <si>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</si>
  <si>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</si>
  <si>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</si>
  <si>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</si>
  <si>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</si>
  <si>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</si>
  <si>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</si>
  <si>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</si>
  <si>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</si>
  <si>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</si>
  <si>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</si>
  <si>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</si>
  <si>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</si>
  <si>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</si>
  <si>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</si>
  <si>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</si>
  <si>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</si>
  <si>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</si>
  <si>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</si>
  <si>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</si>
  <si>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</si>
  <si>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</si>
  <si>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</si>
  <si>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</si>
  <si>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</si>
  <si>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</si>
  <si>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</si>
  <si>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</si>
  <si>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</si>
  <si>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</si>
  <si>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</si>
  <si>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</si>
  <si>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</si>
  <si>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</si>
  <si>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</si>
  <si>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</si>
  <si>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</si>
  <si>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</si>
  <si>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</si>
  <si>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</si>
  <si>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</si>
  <si>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</si>
  <si>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</si>
  <si>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</si>
  <si>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</si>
  <si>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</si>
  <si>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</si>
  <si>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</si>
  <si>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</si>
  <si>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</si>
  <si>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</si>
  <si>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</si>
  <si>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</si>
  <si>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</si>
  <si>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</si>
  <si>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</si>
  <si>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</si>
  <si>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</si>
  <si>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</si>
  <si>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</si>
  <si>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</si>
  <si>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</si>
  <si>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</si>
  <si>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</si>
  <si>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</si>
  <si>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</si>
  <si>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</si>
  <si>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</si>
  <si>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</si>
  <si>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</si>
  <si>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</si>
  <si>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</si>
  <si>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</si>
  <si>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</si>
  <si>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</si>
  <si>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</si>
  <si>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</si>
  <si>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</si>
  <si>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</si>
  <si>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</si>
  <si>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</si>
  <si>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</si>
  <si>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</si>
  <si>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</si>
  <si>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</si>
  <si>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</si>
  <si>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</si>
  <si>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</si>
  <si>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</si>
  <si>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</si>
  <si>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</si>
  <si>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</si>
  <si>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</si>
  <si>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</si>
  <si>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</si>
  <si>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</si>
  <si>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</si>
  <si>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</si>
  <si>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</si>
  <si>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</si>
  <si>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</si>
  <si>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</si>
  <si>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</si>
  <si>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</si>
  <si>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</si>
  <si>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</si>
  <si>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</si>
  <si>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</si>
  <si>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</si>
  <si>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</si>
  <si>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</si>
  <si>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</si>
  <si>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</si>
  <si>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</si>
  <si>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</si>
  <si>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</si>
  <si>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</si>
  <si>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</si>
  <si>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</si>
  <si>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</si>
  <si>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</si>
  <si>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</si>
  <si>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</si>
  <si>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</si>
  <si>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</si>
  <si>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</si>
  <si>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</si>
  <si>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</si>
  <si>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</si>
  <si>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</si>
  <si>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</si>
  <si>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</si>
  <si>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</si>
  <si>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</si>
  <si>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</si>
  <si>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</si>
  <si>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</si>
  <si>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</si>
  <si>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</si>
  <si>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</si>
  <si>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</si>
  <si>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</si>
  <si>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</si>
  <si>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</si>
  <si>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</si>
  <si>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</si>
  <si>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</si>
  <si>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</si>
  <si>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</si>
  <si>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</si>
  <si>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</si>
  <si>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</si>
  <si>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</si>
  <si>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</si>
  <si>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</si>
  <si>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</si>
  <si>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</si>
  <si>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</si>
  <si>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</si>
  <si>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</si>
  <si>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</si>
  <si>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</si>
  <si>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</si>
  <si>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</si>
  <si>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</si>
  <si>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</si>
  <si>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</si>
  <si>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</si>
  <si>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</si>
  <si>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</si>
  <si>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</si>
  <si>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</si>
  <si>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</si>
  <si>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</si>
  <si>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</si>
  <si>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</si>
  <si>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</si>
  <si>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</si>
  <si>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</si>
  <si>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</si>
  <si>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</si>
  <si>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</si>
  <si>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</si>
  <si>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</si>
  <si>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</si>
  <si>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</si>
  <si>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</si>
  <si>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</si>
  <si>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</si>
  <si>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</si>
  <si>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</si>
  <si>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</si>
  <si>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</si>
  <si>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</si>
  <si>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</si>
  <si>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</si>
  <si>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</si>
  <si>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</si>
  <si>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</si>
  <si>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</si>
  <si>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</si>
  <si>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</si>
  <si>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</si>
  <si>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</si>
  <si>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</si>
  <si>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</si>
  <si>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</si>
  <si>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</si>
  <si>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</si>
  <si>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</si>
  <si>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</si>
  <si>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</si>
  <si>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</si>
  <si>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</si>
  <si>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</si>
  <si>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</si>
  <si>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</si>
  <si>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</si>
  <si>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</si>
  <si>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</si>
  <si>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</si>
  <si>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</si>
  <si>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</si>
  <si>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</si>
  <si>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</si>
  <si>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</si>
  <si>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</si>
  <si>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</si>
  <si>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</si>
  <si>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</si>
  <si>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</si>
  <si>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</si>
  <si>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</si>
  <si>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</si>
  <si>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</si>
  <si>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</si>
  <si>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</si>
  <si>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</si>
  <si>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</si>
  <si>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</si>
  <si>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</si>
  <si>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</si>
  <si>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</si>
  <si>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</si>
  <si>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</si>
  <si>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</si>
  <si>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</si>
  <si>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</si>
  <si>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</si>
  <si>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</si>
  <si>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</si>
  <si>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</si>
  <si>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</si>
  <si>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</si>
  <si>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</si>
  <si>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</si>
  <si>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</si>
  <si>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</si>
  <si>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</si>
  <si>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</si>
  <si>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</si>
  <si>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</si>
  <si>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</si>
  <si>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</si>
  <si>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</si>
  <si>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</si>
  <si>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</si>
  <si>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</si>
  <si>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</si>
  <si>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</si>
  <si>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</si>
  <si>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</si>
  <si>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</si>
  <si>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</si>
  <si>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</si>
  <si>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</si>
  <si>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</si>
  <si>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</si>
  <si>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</si>
  <si>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</si>
  <si>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</si>
  <si>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</si>
  <si>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</si>
  <si>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</si>
  <si>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</si>
  <si>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</si>
  <si>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</si>
  <si>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</si>
  <si>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</si>
  <si>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</si>
  <si>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</si>
  <si>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</si>
  <si>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</si>
  <si>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</si>
  <si>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</si>
  <si>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</si>
  <si>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</si>
  <si>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</si>
  <si>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</si>
  <si>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</si>
  <si>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</si>
  <si>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</si>
  <si>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</si>
  <si>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</si>
  <si>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</si>
  <si>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</si>
  <si>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</si>
  <si>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</si>
  <si>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</si>
  <si>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</si>
  <si>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</si>
  <si>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</si>
  <si>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</si>
  <si>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</si>
  <si>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</si>
  <si>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</si>
  <si>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</si>
  <si>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</si>
  <si>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</si>
  <si>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</si>
  <si>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</si>
  <si>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</si>
  <si>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</si>
  <si>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</si>
  <si>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</si>
  <si>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</si>
  <si>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</si>
  <si>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</si>
  <si>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</si>
  <si>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</si>
  <si>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</si>
  <si>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</si>
  <si>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</si>
  <si>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</si>
  <si>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</si>
  <si>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</si>
  <si>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</si>
  <si>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</si>
  <si>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</si>
  <si>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</si>
  <si>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</si>
  <si>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</si>
  <si>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</si>
  <si>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</si>
  <si>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</si>
  <si>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</si>
  <si>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</si>
  <si>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</si>
  <si>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</si>
  <si>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</si>
  <si>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</si>
  <si>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</si>
  <si>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</si>
  <si>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</si>
  <si>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</si>
  <si>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</si>
  <si>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</si>
  <si>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</si>
  <si>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</si>
  <si>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</si>
  <si>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</si>
  <si>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</si>
  <si>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</si>
  <si>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</si>
  <si>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</si>
  <si>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</si>
  <si>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</si>
  <si>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</si>
  <si>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</si>
  <si>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</si>
  <si>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</si>
  <si>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</si>
  <si>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</si>
  <si>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</si>
  <si>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</si>
  <si>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</si>
  <si>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</si>
  <si>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</si>
  <si>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</si>
  <si>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</si>
  <si>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</si>
  <si>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</si>
  <si>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</si>
  <si>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</si>
  <si>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</si>
  <si>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</si>
  <si>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</si>
  <si>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</si>
  <si>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</si>
  <si>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</si>
  <si>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</si>
  <si>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</si>
  <si>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</si>
  <si>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</si>
  <si>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</si>
  <si>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</si>
  <si>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</si>
  <si>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</si>
  <si>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</si>
  <si>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</si>
  <si>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</si>
  <si>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</si>
  <si>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</si>
  <si>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</si>
  <si>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</si>
  <si>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</si>
  <si>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</si>
  <si>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</si>
  <si>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</si>
  <si>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</si>
  <si>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</si>
  <si>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</si>
  <si>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</si>
  <si>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</si>
  <si>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</si>
  <si>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</si>
  <si>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</si>
  <si>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</si>
  <si>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</si>
  <si>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</si>
  <si>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</si>
  <si>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</si>
  <si>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</si>
  <si>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</si>
  <si>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</si>
  <si>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</si>
  <si>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</si>
  <si>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</si>
  <si>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</si>
  <si>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</si>
  <si>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</si>
  <si>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</si>
  <si>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</si>
  <si>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</si>
  <si>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</si>
  <si>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</si>
  <si>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</si>
  <si>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</si>
  <si>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</si>
  <si>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</si>
  <si>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</si>
  <si>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</si>
  <si>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</si>
  <si>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</si>
  <si>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</si>
  <si>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</si>
  <si>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</si>
  <si>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</si>
  <si>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</si>
  <si>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</si>
  <si>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</si>
  <si>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</si>
  <si>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</si>
  <si>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</si>
  <si>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</si>
  <si>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</si>
  <si>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</si>
  <si>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</si>
  <si>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</si>
  <si>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</si>
  <si>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</si>
  <si>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</si>
  <si>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</si>
  <si>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</si>
  <si>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</si>
  <si>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</si>
  <si>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</si>
  <si>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</si>
  <si>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</si>
  <si>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</si>
  <si>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</si>
  <si>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</si>
  <si>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</si>
  <si>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</si>
  <si>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</si>
  <si>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</si>
  <si>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</si>
  <si>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</si>
  <si>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</si>
  <si>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</si>
  <si>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</si>
  <si>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</si>
  <si>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</si>
  <si>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</si>
  <si>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</si>
  <si>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</si>
  <si>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</si>
  <si>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</si>
  <si>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</si>
  <si>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</si>
  <si>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</si>
  <si>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</si>
  <si>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</si>
  <si>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</si>
  <si>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</si>
  <si>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</si>
  <si>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</si>
  <si>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</si>
  <si>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</si>
  <si>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</si>
  <si>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</si>
  <si>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</si>
  <si>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</si>
  <si>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</si>
  <si>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</si>
  <si>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</si>
  <si>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</si>
  <si>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</si>
  <si>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</si>
  <si>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</si>
  <si>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</si>
  <si>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</si>
  <si>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</si>
  <si>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</si>
  <si>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</si>
  <si>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</si>
  <si>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</si>
  <si>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</si>
  <si>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</si>
  <si>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</si>
  <si>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</si>
  <si>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</si>
  <si>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</si>
  <si>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</si>
  <si>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</si>
  <si>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</si>
  <si>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</si>
  <si>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</si>
  <si>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</si>
  <si>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</si>
  <si>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</si>
  <si>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</si>
  <si>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</si>
  <si>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</si>
  <si>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</si>
  <si>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</si>
  <si>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</si>
  <si>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</si>
  <si>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</si>
  <si>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</si>
  <si>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</si>
  <si>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</si>
  <si>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</si>
  <si>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</si>
  <si>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</si>
  <si>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</si>
  <si>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</si>
  <si>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</si>
  <si>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</si>
  <si>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</si>
  <si>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</si>
  <si>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</si>
  <si>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</si>
  <si>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</si>
  <si>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</si>
  <si>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</si>
  <si>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</si>
  <si>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</si>
  <si>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</si>
  <si>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</si>
  <si>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</si>
  <si>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</si>
  <si>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</si>
  <si>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</si>
  <si>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</si>
  <si>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</si>
  <si>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</si>
  <si>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</si>
  <si>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</si>
  <si>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</si>
  <si>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</si>
  <si>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</si>
  <si>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</si>
  <si>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</si>
  <si>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</si>
  <si>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</si>
  <si>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</si>
  <si>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</si>
  <si>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</si>
  <si>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</si>
  <si>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</si>
  <si>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</si>
  <si>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</si>
  <si>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</si>
  <si>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</si>
  <si>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</si>
  <si>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</si>
  <si>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</si>
  <si>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</si>
  <si>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</si>
  <si>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</si>
  <si>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</si>
  <si>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</si>
  <si>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</si>
  <si>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</si>
  <si>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</si>
  <si>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</si>
  <si>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</si>
  <si>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</si>
  <si>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</si>
  <si>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</si>
  <si>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</si>
  <si>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</si>
  <si>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</si>
  <si>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</si>
  <si>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</si>
  <si>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</si>
  <si>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</si>
  <si>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</si>
  <si>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</si>
  <si>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</si>
  <si>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</si>
  <si>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</si>
  <si>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</si>
  <si>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</si>
  <si>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</si>
  <si>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</si>
  <si>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</si>
  <si>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</si>
  <si>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</si>
  <si>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</si>
  <si>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</si>
  <si>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</si>
  <si>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</si>
  <si>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</si>
  <si>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</si>
  <si>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</si>
  <si>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</si>
  <si>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</si>
  <si>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</si>
  <si>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</si>
  <si>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</si>
  <si>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</si>
  <si>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</si>
  <si>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</si>
  <si>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</si>
  <si>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</si>
  <si>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</si>
  <si>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</si>
  <si>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</si>
  <si>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</si>
  <si>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</si>
  <si>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</si>
  <si>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</si>
  <si>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</si>
  <si>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</si>
  <si>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</si>
  <si>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</si>
  <si>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</si>
  <si>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</si>
  <si>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</si>
  <si>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</si>
  <si>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</si>
  <si>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</si>
  <si>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</si>
  <si>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</si>
  <si>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</si>
  <si>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</si>
  <si>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</si>
  <si>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</si>
  <si>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</si>
  <si>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</si>
  <si>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</si>
  <si>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</si>
  <si>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</si>
  <si>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</si>
  <si>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</si>
  <si>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</si>
  <si>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</si>
  <si>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</si>
  <si>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</si>
  <si>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</si>
  <si>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</si>
  <si>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</si>
  <si>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</si>
  <si>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</si>
  <si>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</si>
  <si>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</si>
  <si>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</si>
  <si>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</si>
  <si>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</si>
  <si>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</si>
  <si>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</si>
  <si>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</si>
  <si>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</si>
  <si>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</si>
  <si>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</si>
  <si>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</si>
  <si>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</si>
  <si>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</si>
  <si>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</si>
  <si>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</si>
  <si>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</si>
  <si>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</si>
  <si>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</si>
  <si>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</si>
  <si>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</si>
  <si>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</si>
  <si>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</si>
  <si>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</si>
  <si>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</si>
  <si>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</si>
  <si>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</si>
  <si>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</si>
  <si>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</si>
  <si>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</si>
  <si>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</si>
  <si>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</si>
  <si>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</si>
  <si>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</si>
  <si>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</si>
  <si>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</si>
  <si>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</si>
  <si>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</si>
  <si>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</si>
  <si>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</si>
  <si>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</si>
  <si>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</si>
  <si>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</si>
  <si>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</si>
  <si>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</si>
  <si>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</si>
  <si>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</si>
  <si>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</si>
  <si>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</si>
  <si>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</si>
  <si>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</si>
  <si>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</si>
  <si>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</si>
  <si>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</si>
  <si>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</si>
  <si>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</si>
  <si>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</si>
  <si>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</si>
  <si>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</si>
  <si>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</si>
  <si>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</si>
  <si>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</si>
  <si>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</si>
  <si>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</si>
  <si>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</si>
  <si>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</si>
  <si>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</si>
  <si>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</si>
  <si>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</si>
  <si>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</si>
  <si>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</si>
  <si>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</si>
  <si>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</si>
  <si>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</si>
  <si>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</si>
  <si>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</si>
  <si>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</si>
  <si>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</si>
  <si>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</si>
  <si>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</si>
  <si>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</si>
  <si>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</si>
  <si>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</si>
  <si>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</si>
  <si>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</si>
  <si>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</si>
  <si>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</si>
  <si>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</si>
  <si>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</si>
  <si>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</si>
  <si>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</si>
  <si>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</si>
  <si>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</si>
  <si>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</si>
  <si>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</si>
  <si>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</si>
  <si>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</si>
  <si>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</si>
  <si>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</si>
  <si>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</si>
  <si>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</si>
  <si>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</si>
  <si>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</si>
  <si>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</si>
  <si>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</si>
  <si>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</si>
  <si>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</si>
  <si>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</si>
  <si>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</si>
  <si>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</si>
  <si>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</si>
  <si>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</si>
  <si>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</si>
  <si>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</si>
  <si>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</si>
  <si>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</si>
  <si>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</si>
  <si>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</si>
  <si>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</si>
  <si>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</si>
  <si>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</si>
  <si>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</si>
  <si>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</si>
  <si>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</si>
  <si>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</si>
  <si>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</si>
  <si>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</si>
  <si>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</si>
  <si>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</si>
  <si>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</si>
  <si>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</si>
  <si>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</si>
  <si>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</si>
  <si>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</si>
  <si>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</si>
  <si>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</si>
  <si>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</si>
  <si>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</si>
  <si>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</si>
  <si>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</si>
  <si>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</si>
  <si>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</si>
  <si>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</si>
  <si>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</si>
  <si>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</si>
  <si>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</si>
  <si>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</si>
  <si>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</si>
  <si>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</si>
  <si>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</si>
  <si>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</si>
  <si>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</si>
  <si>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</si>
  <si>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</si>
  <si>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</si>
  <si>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</si>
  <si>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</si>
  <si>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</si>
  <si>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</si>
  <si>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</si>
  <si>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</si>
  <si>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</si>
  <si>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</si>
  <si>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</si>
  <si>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</si>
  <si>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</si>
  <si>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</si>
  <si>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</si>
  <si>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</si>
  <si>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</si>
  <si>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</si>
  <si>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</si>
  <si>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</si>
  <si>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</si>
  <si>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</si>
  <si>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</si>
  <si>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</si>
  <si>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</si>
  <si>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</si>
  <si>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</si>
  <si>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</si>
  <si>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</si>
  <si>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</si>
  <si>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</si>
  <si>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</si>
  <si>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</si>
  <si>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</si>
  <si>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</si>
  <si>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</si>
  <si>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</si>
  <si>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</si>
  <si>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</si>
  <si>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</si>
  <si>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</si>
  <si>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</si>
  <si>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</si>
  <si>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</si>
  <si>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</si>
  <si>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</si>
  <si>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</si>
  <si>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</si>
  <si>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</si>
  <si>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</si>
  <si>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</si>
  <si>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</si>
  <si>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</si>
  <si>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</si>
  <si>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</si>
  <si>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</si>
  <si>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</si>
  <si>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</si>
  <si>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</si>
  <si>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</si>
  <si>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</si>
  <si>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</si>
  <si>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</si>
  <si>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</si>
  <si>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</si>
  <si>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</si>
  <si>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</si>
  <si>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</si>
  <si>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</si>
  <si>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</si>
  <si>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</si>
  <si>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</si>
  <si>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</si>
  <si>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</si>
  <si>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</si>
  <si>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</si>
  <si>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</si>
  <si>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</si>
  <si>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</si>
  <si>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</si>
  <si>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</si>
  <si>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</si>
  <si>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</si>
  <si>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</si>
  <si>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</si>
  <si>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</si>
  <si>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</si>
  <si>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</si>
  <si>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</si>
  <si>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</si>
  <si>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</si>
  <si>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</si>
  <si>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</si>
  <si>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</si>
  <si>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</si>
  <si>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</si>
  <si>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</si>
  <si>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</si>
  <si>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</si>
  <si>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</si>
  <si>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</si>
  <si>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</si>
  <si>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</si>
  <si>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</si>
  <si>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</si>
  <si>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</si>
  <si>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</si>
  <si>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</si>
  <si>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</si>
  <si>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</si>
  <si>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</si>
  <si>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</si>
  <si>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</si>
  <si>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</si>
  <si>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</si>
  <si>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</si>
  <si>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</si>
  <si>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</si>
  <si>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</si>
  <si>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</si>
  <si>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</si>
  <si>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</si>
  <si>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</si>
  <si>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</si>
  <si>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</si>
  <si>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</si>
  <si>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</si>
  <si>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</si>
  <si>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</si>
  <si>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</si>
  <si>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</si>
  <si>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</si>
  <si>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</si>
  <si>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</si>
  <si>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</si>
  <si>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</si>
  <si>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</si>
  <si>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</si>
  <si>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</si>
  <si>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</si>
  <si>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</si>
  <si>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</si>
  <si>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</si>
  <si>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</si>
  <si>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</si>
  <si>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</si>
  <si>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</si>
  <si>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</si>
  <si>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</si>
  <si>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</si>
  <si>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</si>
  <si>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</si>
  <si>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</si>
  <si>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</si>
  <si>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</si>
  <si>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</si>
  <si>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</si>
  <si>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</si>
  <si>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</si>
  <si>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</si>
  <si>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</si>
  <si>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</si>
  <si>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</si>
  <si>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</si>
  <si>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</si>
  <si>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</si>
  <si>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</si>
  <si>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</si>
  <si>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</si>
  <si>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</si>
  <si>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</si>
  <si>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</si>
  <si>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</si>
  <si>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</si>
  <si>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</si>
  <si>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</si>
  <si>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</si>
  <si>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</si>
  <si>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</si>
  <si>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</si>
  <si>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</si>
  <si>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</si>
  <si>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</si>
  <si>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</si>
  <si>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</si>
  <si>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</si>
  <si>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</si>
  <si>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</si>
  <si>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</si>
  <si>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</si>
  <si>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</si>
  <si>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</si>
  <si>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</si>
  <si>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</si>
  <si>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</si>
  <si>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</si>
  <si>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</si>
  <si>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</si>
  <si>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</si>
  <si>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</si>
  <si>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</si>
  <si>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</si>
  <si>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</si>
  <si>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</si>
  <si>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</si>
  <si>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</si>
  <si>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</si>
  <si>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</si>
  <si>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</si>
  <si>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</si>
  <si>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</si>
  <si>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</si>
  <si>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</si>
  <si>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</si>
  <si>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</si>
  <si>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</si>
  <si>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</si>
  <si>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</si>
  <si>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</si>
  <si>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</si>
  <si>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</si>
  <si>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</si>
  <si>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</si>
  <si>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</si>
  <si>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</si>
  <si>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</si>
  <si>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</si>
  <si>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</si>
  <si>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</si>
  <si>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</si>
  <si>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</si>
  <si>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</si>
  <si>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</si>
  <si>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</si>
  <si>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</si>
  <si>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</si>
  <si>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</si>
  <si>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</si>
  <si>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</si>
  <si>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</si>
  <si>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</si>
  <si>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</si>
  <si>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</si>
  <si>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</si>
  <si>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</si>
  <si>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</si>
  <si>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</si>
  <si>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</si>
  <si>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</si>
  <si>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</si>
  <si>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</si>
  <si>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</si>
  <si>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</si>
  <si>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</si>
  <si>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</si>
  <si>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</si>
  <si>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</si>
  <si>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</si>
  <si>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</si>
  <si>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</si>
  <si>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</si>
  <si>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</si>
  <si>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</si>
  <si>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</si>
  <si>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</si>
  <si>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</si>
  <si>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</si>
  <si>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</si>
  <si>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</si>
  <si>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</si>
  <si>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</si>
  <si>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</si>
  <si>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</si>
  <si>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</si>
  <si>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</si>
  <si>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</si>
  <si>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</si>
  <si>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</si>
  <si>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</si>
  <si>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</si>
  <si>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</si>
  <si>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</si>
  <si>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</si>
  <si>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</si>
  <si>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</si>
  <si>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</si>
  <si>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</si>
  <si>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</si>
  <si>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</si>
  <si>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</si>
  <si>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</si>
  <si>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</si>
  <si>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</si>
  <si>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</si>
  <si>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</si>
  <si>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</si>
  <si>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</si>
  <si>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</si>
  <si>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</si>
  <si>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</si>
  <si>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</si>
  <si>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</si>
  <si>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</si>
  <si>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</si>
  <si>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</si>
  <si>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</si>
  <si>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</si>
  <si>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</si>
  <si>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</si>
  <si>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</si>
  <si>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</si>
  <si>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</si>
  <si>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</si>
  <si>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</si>
  <si>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</si>
  <si>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</si>
  <si>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</si>
  <si>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</si>
  <si>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</si>
  <si>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</si>
  <si>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</si>
  <si>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</si>
  <si>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</si>
  <si>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</si>
  <si>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</si>
  <si>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</si>
  <si>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</si>
  <si>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</si>
  <si>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</si>
  <si>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</si>
  <si>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</si>
  <si>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</si>
  <si>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</si>
  <si>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</si>
  <si>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</si>
  <si>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</si>
  <si>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</si>
  <si>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</si>
  <si>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</si>
  <si>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</si>
  <si>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</si>
  <si>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</si>
  <si>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</si>
  <si>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</si>
  <si>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</si>
  <si>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</si>
  <si>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</si>
  <si>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</si>
  <si>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</si>
  <si>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</si>
  <si>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</si>
  <si>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</si>
  <si>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</si>
  <si>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</si>
  <si>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</si>
  <si>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</si>
  <si>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</si>
  <si>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</si>
  <si>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</si>
  <si>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</si>
  <si>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</si>
  <si>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</si>
  <si>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</si>
  <si>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</si>
  <si>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</si>
  <si>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</si>
  <si>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</si>
  <si>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</si>
  <si>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</si>
  <si>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</si>
  <si>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</si>
  <si>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</si>
  <si>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</si>
  <si>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</si>
  <si>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</si>
  <si>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</si>
  <si>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</si>
  <si>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</si>
  <si>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</si>
  <si>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</si>
  <si>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</si>
  <si>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</si>
  <si>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</si>
  <si>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</si>
  <si>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</si>
  <si>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</si>
  <si>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</si>
  <si>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</si>
  <si>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</si>
  <si>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</si>
  <si>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</si>
  <si>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</si>
  <si>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</si>
  <si>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</si>
  <si>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</si>
  <si>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</si>
  <si>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</si>
  <si>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</si>
  <si>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</si>
  <si>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</si>
  <si>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</si>
  <si>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</si>
  <si>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</si>
  <si>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</si>
  <si>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</si>
  <si>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</si>
  <si>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</si>
  <si>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</si>
  <si>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</si>
  <si>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</si>
  <si>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</si>
  <si>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</si>
  <si>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</si>
  <si>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</si>
  <si>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</si>
  <si>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</si>
  <si>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</si>
  <si>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</si>
  <si>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</si>
  <si>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</si>
  <si>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</si>
  <si>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</si>
  <si>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</si>
  <si>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</si>
  <si>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</si>
  <si>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</si>
  <si>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</si>
  <si>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</si>
  <si>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</si>
  <si>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</si>
  <si>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</si>
  <si>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</si>
  <si>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</si>
  <si>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</si>
  <si>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</si>
  <si>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</si>
  <si>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</si>
  <si>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</si>
  <si>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</si>
  <si>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</si>
  <si>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</si>
  <si>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</si>
  <si>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</si>
  <si>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</si>
  <si>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</si>
  <si>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</si>
  <si>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</si>
  <si>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</si>
  <si>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</si>
  <si>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</si>
  <si>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</si>
  <si>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</si>
  <si>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</si>
  <si>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</si>
  <si>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</si>
  <si>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</si>
  <si>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</si>
  <si>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</si>
  <si>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</si>
  <si>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</si>
  <si>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</si>
  <si>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</si>
  <si>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</si>
  <si>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</si>
  <si>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</si>
  <si>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</si>
  <si>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</si>
  <si>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</si>
  <si>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</si>
  <si>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</si>
  <si>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</si>
  <si>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</si>
  <si>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</si>
  <si>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</si>
  <si>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</si>
  <si>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</si>
  <si>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</si>
  <si>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</si>
  <si>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</si>
  <si>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</si>
  <si>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</si>
  <si>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</si>
  <si>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</si>
  <si>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</si>
  <si>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</si>
  <si>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</si>
  <si>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</si>
  <si>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</si>
  <si>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</si>
  <si>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</si>
  <si>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</si>
  <si>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</si>
  <si>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</si>
  <si>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</si>
  <si>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</si>
  <si>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</si>
  <si>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</si>
  <si>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</si>
  <si>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</si>
  <si>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</si>
  <si>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</si>
  <si>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</si>
  <si>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</si>
  <si>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</si>
  <si>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</si>
  <si>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</si>
  <si>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</si>
  <si>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</si>
  <si>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</si>
  <si>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</si>
  <si>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</si>
  <si>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</si>
  <si>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</si>
  <si>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</si>
  <si>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</si>
  <si>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</si>
  <si>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</si>
  <si>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</si>
  <si>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</si>
  <si>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</si>
  <si>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</si>
  <si>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</si>
  <si>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</si>
  <si>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</si>
  <si>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</si>
  <si>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</si>
  <si>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</si>
  <si>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</si>
  <si>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</si>
  <si>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</si>
  <si>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</si>
  <si>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</si>
  <si>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</si>
  <si>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</si>
  <si>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</si>
  <si>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</si>
  <si>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</si>
  <si>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</si>
  <si>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</si>
  <si>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</si>
  <si>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</si>
  <si>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</si>
  <si>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</si>
  <si>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</si>
  <si>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</si>
  <si>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</si>
  <si>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</si>
  <si>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</si>
  <si>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</si>
  <si>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</si>
  <si>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</si>
  <si>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</si>
  <si>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</si>
  <si>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</si>
  <si>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</si>
  <si>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</si>
  <si>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</si>
  <si>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</si>
  <si>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</si>
  <si>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</si>
  <si>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</si>
  <si>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</si>
  <si>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</si>
  <si>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</si>
  <si>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</si>
  <si>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</si>
  <si>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</si>
  <si>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</si>
  <si>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</si>
  <si>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</si>
  <si>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</si>
  <si>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</si>
  <si>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</si>
  <si>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</si>
  <si>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</si>
  <si>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</si>
  <si>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</si>
  <si>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</si>
  <si>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</si>
  <si>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</si>
  <si>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</si>
  <si>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</si>
  <si>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</si>
  <si>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</si>
  <si>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</si>
  <si>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</si>
  <si>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</si>
  <si>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</si>
  <si>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</si>
  <si>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</si>
  <si>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</si>
  <si>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</si>
  <si>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</si>
  <si>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</si>
  <si>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</si>
  <si>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</si>
  <si>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</si>
  <si>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</si>
  <si>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</si>
  <si>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</si>
  <si>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</si>
  <si>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</si>
  <si>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</si>
  <si>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</si>
  <si>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</si>
  <si>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</si>
  <si>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</si>
  <si>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</si>
  <si>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</si>
  <si>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</si>
  <si>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</si>
  <si>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</si>
  <si>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</si>
  <si>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</si>
  <si>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</si>
  <si>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</si>
  <si>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</si>
  <si>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</si>
  <si>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</si>
  <si>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</si>
  <si>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</si>
  <si>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</si>
  <si>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</si>
  <si>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</si>
  <si>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</si>
  <si>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</si>
  <si>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</si>
  <si>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</si>
  <si>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</si>
  <si>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</si>
  <si>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</si>
  <si>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</si>
  <si>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</si>
  <si>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</si>
  <si>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</si>
  <si>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</si>
  <si>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</si>
  <si>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</si>
  <si>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</si>
  <si>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</si>
  <si>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</si>
  <si>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</si>
  <si>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</si>
  <si>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</si>
  <si>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</si>
  <si>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</si>
  <si>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</si>
  <si>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</si>
  <si>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</si>
  <si>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</si>
  <si>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</si>
  <si>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</si>
  <si>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</si>
  <si>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</si>
  <si>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</si>
  <si>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</si>
  <si>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</si>
  <si>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</si>
  <si>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</si>
  <si>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</si>
  <si>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</si>
  <si>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</si>
  <si>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</si>
  <si>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</si>
  <si>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</si>
  <si>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</si>
  <si>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</si>
  <si>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</si>
  <si>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</si>
  <si>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</si>
  <si>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</si>
  <si>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</si>
  <si>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</si>
  <si>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</si>
  <si>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</si>
  <si>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</si>
  <si>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</si>
  <si>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</si>
  <si>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</si>
  <si>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</si>
  <si>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</si>
  <si>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</si>
  <si>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</si>
  <si>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</si>
  <si>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</si>
  <si>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</si>
  <si>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</si>
  <si>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</si>
  <si>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</si>
  <si>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</si>
  <si>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</si>
  <si>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</si>
  <si>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</si>
  <si>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</si>
  <si>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</si>
  <si>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</si>
  <si>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</si>
  <si>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</si>
  <si>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</si>
  <si>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</si>
  <si>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</si>
  <si>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</si>
  <si>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</si>
  <si>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</si>
  <si>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</si>
  <si>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</si>
  <si>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</si>
  <si>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</si>
  <si>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</si>
  <si>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</si>
  <si>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</si>
  <si>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</si>
  <si>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</si>
  <si>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</si>
  <si>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</si>
  <si>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</si>
  <si>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</si>
  <si>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</si>
  <si>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</si>
  <si>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</si>
  <si>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</si>
  <si>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</si>
  <si>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</si>
  <si>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</si>
  <si>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</si>
  <si>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</si>
  <si>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</si>
  <si>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</si>
  <si>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</si>
  <si>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</si>
  <si>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</si>
  <si>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</si>
  <si>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</si>
  <si>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</si>
  <si>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</si>
  <si>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</si>
  <si>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</si>
  <si>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</si>
  <si>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</si>
  <si>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</si>
  <si>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</si>
  <si>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</si>
  <si>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</si>
  <si>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</si>
  <si>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</si>
  <si>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</si>
  <si>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</si>
  <si>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</si>
  <si>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</si>
  <si>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</si>
  <si>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</si>
  <si>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</si>
  <si>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</si>
  <si>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</si>
  <si>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</si>
  <si>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</si>
  <si>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</si>
  <si>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</si>
  <si>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</si>
  <si>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</si>
  <si>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</si>
  <si>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</si>
  <si>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</si>
  <si>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</si>
  <si>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</si>
  <si>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</si>
  <si>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</si>
  <si>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</si>
  <si>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</si>
  <si>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</si>
  <si>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</si>
  <si>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</si>
  <si>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</si>
  <si>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</si>
  <si>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</si>
  <si>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</si>
  <si>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</si>
  <si>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</si>
  <si>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</si>
  <si>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</si>
  <si>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</si>
  <si>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</si>
  <si>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</si>
  <si>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</si>
  <si>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</si>
  <si>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</si>
  <si>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</si>
  <si>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</si>
  <si>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</si>
  <si>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</si>
  <si>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</si>
  <si>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</si>
  <si>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</si>
  <si>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</si>
  <si>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</si>
  <si>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</si>
  <si>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</si>
  <si>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</si>
  <si>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</si>
  <si>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</si>
  <si>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</si>
  <si>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</si>
  <si>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</si>
  <si>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</si>
  <si>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</si>
  <si>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</si>
  <si>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</si>
  <si>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</si>
  <si>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</si>
  <si>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</si>
  <si>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</si>
  <si>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</si>
  <si>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</si>
  <si>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</si>
  <si>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</si>
  <si>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</si>
  <si>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</si>
  <si>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</si>
  <si>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</si>
  <si>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</si>
  <si>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</si>
  <si>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</si>
  <si>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</si>
  <si>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</si>
  <si>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</si>
  <si>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</si>
  <si>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</si>
  <si>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</si>
  <si>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</si>
  <si>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</si>
  <si>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</si>
  <si>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</si>
  <si>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</si>
  <si>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</si>
  <si>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</si>
  <si>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</si>
  <si>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</si>
  <si>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</si>
  <si>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</si>
  <si>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</si>
  <si>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</si>
  <si>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</si>
  <si>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</si>
  <si>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</si>
  <si>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</si>
  <si>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</si>
  <si>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</si>
  <si>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</si>
  <si>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</si>
  <si>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</si>
  <si>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</si>
  <si>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</si>
  <si>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</si>
  <si>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</si>
  <si>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</si>
  <si>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</si>
  <si>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</si>
  <si>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</si>
  <si>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</si>
  <si>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</si>
  <si>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</si>
  <si>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</si>
  <si>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</si>
  <si>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</si>
  <si>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</si>
  <si>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</si>
  <si>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</si>
  <si>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</si>
  <si>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</si>
  <si>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</si>
  <si>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</si>
  <si>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</si>
  <si>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</si>
  <si>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</si>
  <si>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</si>
  <si>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</si>
  <si>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</si>
  <si>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</si>
  <si>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</si>
  <si>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</si>
  <si>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</si>
  <si>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</si>
  <si>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</si>
  <si>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</si>
  <si>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</si>
  <si>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</si>
  <si>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</si>
  <si>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</si>
  <si>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</si>
  <si>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</si>
  <si>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</si>
  <si>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</si>
  <si>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</si>
  <si>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</si>
  <si>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</si>
  <si>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</si>
  <si>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</si>
  <si>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</si>
  <si>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</si>
  <si>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</si>
  <si>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</si>
  <si>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</si>
  <si>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</si>
  <si>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</si>
  <si>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</si>
  <si>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</si>
  <si>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</si>
  <si>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</si>
  <si>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</si>
  <si>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</si>
  <si>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</si>
  <si>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</si>
  <si>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</si>
  <si>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</si>
  <si>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</si>
  <si>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</si>
  <si>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</si>
  <si>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</si>
  <si>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</si>
  <si>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</si>
  <si>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</si>
  <si>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</si>
  <si>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</si>
  <si>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</si>
  <si>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</si>
  <si>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</si>
  <si>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</si>
  <si>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</si>
  <si>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</si>
  <si>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</si>
  <si>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</si>
  <si>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</si>
  <si>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</si>
  <si>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</si>
  <si>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</si>
  <si>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</si>
  <si>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</si>
  <si>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</si>
  <si>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</si>
  <si>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</si>
  <si>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</si>
  <si>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</si>
  <si>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</si>
  <si>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</si>
  <si>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</si>
  <si>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</si>
  <si>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</si>
  <si>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</si>
  <si>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</si>
  <si>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</si>
  <si>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</si>
  <si>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</si>
  <si>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</si>
  <si>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</si>
  <si>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</si>
  <si>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</si>
  <si>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</si>
  <si>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</si>
  <si>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</si>
  <si>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</si>
  <si>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</si>
  <si>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</si>
  <si>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</si>
  <si>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</si>
  <si>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</si>
  <si>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</si>
  <si>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</si>
  <si>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</si>
  <si>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</si>
  <si>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</si>
  <si>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</si>
  <si>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</si>
  <si>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</si>
  <si>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</si>
  <si>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</si>
  <si>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</si>
  <si>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</si>
  <si>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</si>
  <si>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</si>
  <si>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</si>
  <si>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</si>
  <si>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</si>
  <si>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</si>
  <si>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</si>
  <si>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</si>
  <si>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</si>
  <si>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</si>
  <si>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</si>
  <si>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</si>
  <si>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</si>
  <si>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</si>
  <si>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</si>
  <si>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</si>
  <si>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</si>
  <si>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</si>
  <si>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</si>
  <si>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</si>
  <si>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</si>
  <si>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</si>
  <si>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</si>
  <si>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</si>
  <si>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</si>
  <si>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</si>
  <si>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</si>
  <si>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</si>
  <si>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</si>
  <si>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</si>
  <si>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</si>
  <si>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</si>
  <si>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</si>
  <si>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</si>
  <si>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</si>
  <si>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</si>
  <si>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</si>
  <si>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</si>
  <si>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</si>
  <si>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</si>
  <si>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</si>
  <si>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</si>
  <si>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</si>
  <si>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</si>
  <si>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</si>
  <si>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</si>
  <si>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</si>
  <si>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</si>
  <si>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</si>
  <si>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</si>
  <si>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</si>
  <si>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</si>
  <si>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</si>
  <si>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</si>
  <si>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</si>
  <si>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</si>
  <si>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</si>
  <si>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</si>
  <si>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</si>
  <si>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</si>
  <si>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</si>
  <si>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</si>
  <si>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</si>
  <si>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</si>
  <si>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</si>
  <si>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</si>
  <si>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</si>
  <si>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</si>
  <si>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</si>
  <si>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</si>
  <si>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</si>
  <si>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</si>
  <si>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</si>
  <si>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</si>
  <si>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</si>
  <si>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</si>
  <si>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</si>
  <si>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</si>
  <si>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</si>
  <si>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</si>
  <si>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</si>
  <si>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</si>
  <si>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</si>
  <si>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</si>
  <si>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</si>
  <si>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</si>
  <si>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</si>
  <si>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</si>
  <si>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</si>
  <si>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</si>
  <si>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</si>
  <si>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</si>
  <si>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</si>
  <si>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</si>
  <si>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</si>
  <si>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</si>
  <si>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</si>
  <si>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</si>
  <si>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</si>
  <si>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</si>
  <si>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</si>
  <si>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</si>
  <si>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</si>
  <si>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</si>
  <si>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</si>
  <si>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</si>
  <si>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</si>
  <si>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</si>
  <si>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</si>
  <si>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</si>
  <si>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</si>
  <si>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</si>
  <si>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</si>
  <si>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</si>
  <si>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</si>
  <si>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</si>
  <si>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</si>
  <si>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</si>
  <si>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</si>
  <si>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</si>
  <si>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</si>
  <si>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</si>
  <si>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</si>
  <si>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</si>
  <si>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</si>
  <si>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</si>
  <si>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</si>
  <si>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</si>
  <si>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</si>
  <si>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</si>
  <si>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</si>
  <si>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</si>
  <si>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</si>
  <si>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</si>
  <si>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</si>
  <si>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</si>
  <si>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</si>
  <si>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</si>
  <si>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</si>
  <si>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</si>
  <si>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</si>
  <si>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</si>
  <si>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</si>
  <si>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</si>
  <si>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</si>
  <si>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</si>
  <si>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</si>
  <si>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</si>
  <si>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</si>
  <si>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</si>
  <si>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</si>
  <si>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</si>
  <si>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</si>
  <si>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</si>
  <si>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</si>
  <si>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</si>
  <si>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</si>
  <si>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</si>
  <si>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</si>
  <si>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</si>
  <si>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</si>
  <si>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</si>
  <si>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</si>
  <si>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</si>
  <si>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</si>
  <si>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</si>
  <si>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</si>
  <si>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</si>
  <si>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</si>
  <si>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</si>
  <si>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</si>
  <si>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</si>
  <si>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</si>
  <si>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</si>
  <si>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</si>
  <si>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</si>
  <si>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</si>
  <si>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</si>
  <si>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</si>
  <si>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</si>
  <si>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</si>
  <si>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</si>
  <si>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</si>
  <si>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</si>
  <si>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</si>
  <si>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</si>
  <si>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</si>
  <si>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</si>
  <si>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</si>
  <si>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</si>
  <si>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</si>
  <si>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</si>
  <si>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</si>
  <si>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</si>
  <si>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</si>
  <si>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</si>
  <si>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</si>
  <si>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</si>
  <si>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</si>
  <si>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</si>
  <si>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</si>
  <si>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</si>
  <si>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</si>
  <si>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</si>
  <si>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</si>
  <si>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</si>
  <si>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</si>
  <si>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</si>
  <si>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</si>
  <si>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</si>
  <si>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</si>
  <si>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</si>
  <si>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</si>
  <si>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</si>
  <si>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</si>
  <si>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</si>
  <si>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</si>
  <si>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</si>
  <si>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</si>
  <si>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</si>
  <si>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</si>
  <si>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</si>
  <si>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</si>
  <si>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</si>
  <si>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</si>
  <si>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</si>
  <si>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</si>
  <si>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</si>
  <si>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</si>
  <si>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</si>
  <si>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</si>
  <si>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</si>
  <si>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</si>
  <si>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</si>
  <si>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</si>
  <si>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</si>
  <si>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</si>
  <si>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</si>
  <si>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</si>
  <si>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</si>
  <si>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</si>
  <si>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</si>
  <si>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</si>
  <si>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</si>
  <si>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</si>
  <si>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</si>
  <si>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</si>
  <si>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</si>
  <si>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</si>
  <si>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</si>
  <si>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</si>
  <si>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</si>
  <si>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</si>
  <si>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</si>
  <si>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</si>
  <si>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</si>
  <si>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</si>
  <si>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</si>
  <si>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</si>
  <si>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</si>
  <si>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</si>
  <si>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</si>
  <si>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</si>
  <si>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</si>
  <si>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</si>
  <si>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</si>
  <si>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</si>
  <si>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</si>
  <si>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</si>
  <si>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</si>
  <si>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</si>
  <si>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</si>
  <si>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</si>
  <si>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</si>
  <si>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</si>
  <si>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</si>
  <si>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</si>
  <si>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</si>
  <si>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</si>
  <si>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</si>
  <si>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</si>
  <si>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</si>
  <si>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</si>
  <si>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</si>
  <si>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</si>
  <si>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</si>
  <si>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</si>
  <si>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</si>
  <si>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</si>
  <si>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</si>
  <si>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</si>
  <si>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</si>
  <si>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</si>
  <si>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</si>
  <si>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</si>
  <si>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</si>
  <si>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</si>
  <si>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</si>
  <si>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</si>
  <si>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</si>
  <si>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</si>
  <si>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</si>
  <si>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</si>
  <si>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</si>
  <si>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</si>
  <si>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</si>
  <si>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</si>
  <si>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</si>
  <si>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</si>
  <si>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</si>
  <si>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</si>
  <si>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</si>
  <si>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</si>
  <si>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</si>
  <si>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</si>
  <si>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</si>
  <si>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</si>
  <si>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</si>
  <si>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</si>
  <si>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</si>
  <si>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</si>
  <si>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</si>
  <si>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</si>
  <si>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</si>
  <si>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</si>
  <si>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</si>
  <si>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</si>
  <si>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</si>
  <si>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</si>
  <si>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</si>
  <si>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</si>
  <si>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</si>
  <si>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</si>
  <si>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</si>
  <si>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</si>
  <si>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</si>
  <si>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</si>
  <si>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</si>
  <si>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</si>
  <si>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</si>
  <si>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</si>
  <si>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</si>
  <si>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</si>
  <si>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</si>
  <si>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</si>
  <si>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</si>
  <si>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</si>
  <si>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</si>
  <si>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</si>
  <si>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</si>
  <si>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</si>
  <si>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</si>
  <si>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</si>
  <si>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</si>
  <si>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</si>
  <si>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</si>
  <si>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</si>
  <si>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</si>
  <si>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</si>
  <si>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</si>
  <si>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</si>
  <si>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</si>
  <si>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</si>
  <si>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</si>
  <si>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</si>
  <si>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</si>
  <si>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</si>
  <si>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</si>
  <si>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</si>
  <si>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</si>
  <si>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</si>
  <si>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</si>
  <si>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</si>
  <si>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</si>
  <si>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</si>
  <si>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</si>
  <si>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</si>
  <si>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</si>
  <si>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</si>
  <si>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</si>
  <si>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</si>
  <si>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</si>
  <si>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</si>
  <si>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</si>
  <si>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</si>
  <si>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</si>
  <si>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</si>
  <si>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</si>
  <si>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</si>
  <si>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</si>
  <si>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</si>
  <si>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</si>
  <si>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</si>
  <si>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</si>
  <si>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</si>
  <si>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</si>
  <si>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</si>
  <si>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</si>
  <si>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</si>
  <si>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</si>
  <si>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</si>
  <si>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</si>
  <si>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</si>
  <si>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</si>
  <si>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</si>
  <si>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</si>
  <si>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</si>
  <si>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</si>
  <si>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</si>
  <si>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</si>
  <si>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</si>
  <si>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</si>
  <si>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</si>
  <si>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</si>
  <si>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</si>
  <si>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</si>
  <si>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</si>
  <si>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</si>
  <si>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</si>
  <si>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</si>
  <si>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</si>
  <si>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</si>
  <si>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</si>
  <si>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</si>
  <si>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</si>
  <si>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</si>
  <si>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</si>
  <si>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</si>
  <si>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</si>
  <si>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</si>
  <si>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</si>
  <si>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</si>
  <si>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</si>
  <si>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</si>
  <si>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</si>
  <si>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</si>
  <si>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</si>
  <si>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</si>
  <si>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</si>
  <si>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</si>
  <si>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</si>
  <si>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</si>
  <si>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</si>
  <si>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</si>
  <si>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</si>
  <si>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</si>
  <si>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</si>
  <si>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</si>
  <si>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</si>
  <si>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</si>
  <si>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</si>
  <si>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</si>
  <si>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</si>
  <si>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</si>
  <si>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</si>
  <si>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</si>
  <si>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</si>
  <si>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</si>
  <si>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</si>
  <si>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</si>
  <si>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</si>
  <si>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</si>
  <si>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</si>
  <si>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</si>
  <si>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</si>
  <si>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</si>
  <si>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</si>
  <si>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</si>
  <si>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</si>
  <si>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</si>
  <si>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</si>
  <si>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</si>
  <si>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</si>
  <si>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</si>
  <si>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</si>
  <si>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</si>
  <si>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</si>
  <si>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</si>
  <si>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</si>
  <si>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</si>
  <si>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</si>
  <si>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</si>
  <si>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</si>
  <si>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</si>
  <si>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</si>
  <si>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</si>
  <si>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</si>
  <si>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</si>
  <si>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</si>
  <si>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</si>
  <si>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</si>
  <si>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</si>
  <si>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</si>
  <si>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</si>
  <si>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</si>
  <si>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</si>
  <si>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</si>
  <si>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</si>
  <si>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</si>
  <si>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</si>
  <si>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</si>
  <si>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</si>
  <si>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</si>
  <si>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</si>
  <si>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</si>
  <si>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</si>
  <si>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</si>
  <si>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</si>
  <si>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</si>
  <si>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</si>
  <si>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</si>
  <si>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</si>
  <si>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</si>
  <si>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</si>
  <si>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</si>
  <si>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</si>
  <si>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</si>
  <si>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</si>
  <si>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</si>
  <si>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</si>
  <si>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</si>
  <si>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</si>
  <si>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</si>
  <si>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</si>
  <si>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</si>
  <si>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</si>
  <si>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</si>
  <si>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</si>
  <si>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</si>
  <si>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</si>
  <si>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</si>
  <si>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</si>
  <si>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</si>
  <si>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</si>
  <si>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</si>
  <si>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</si>
  <si>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</si>
  <si>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</si>
  <si>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</si>
  <si>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</si>
  <si>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</si>
  <si>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</si>
  <si>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</si>
  <si>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</si>
  <si>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</si>
  <si>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</si>
  <si>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</si>
  <si>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</si>
  <si>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</si>
  <si>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</si>
  <si>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</si>
  <si>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</si>
  <si>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</si>
  <si>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</si>
  <si>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</si>
  <si>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</si>
  <si>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</si>
  <si>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</si>
  <si>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</si>
  <si>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</si>
  <si>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</si>
  <si>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</si>
  <si>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</si>
  <si>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</si>
  <si>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</si>
  <si>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</si>
  <si>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</si>
  <si>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</si>
  <si>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</si>
  <si>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</si>
  <si>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</si>
  <si>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</si>
  <si>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</si>
  <si>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</si>
  <si>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</si>
  <si>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</si>
  <si>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</si>
  <si>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</si>
  <si>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</si>
  <si>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</si>
  <si>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</si>
  <si>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</si>
  <si>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</si>
  <si>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</si>
  <si>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</si>
  <si>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</si>
  <si>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</si>
  <si>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</si>
  <si>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</si>
  <si>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</si>
  <si>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</si>
  <si>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</si>
  <si>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</si>
  <si>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</si>
  <si>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</si>
  <si>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</si>
  <si>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</si>
  <si>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</si>
  <si>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</si>
  <si>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</si>
  <si>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</si>
  <si>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</si>
  <si>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</si>
  <si>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</si>
  <si>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</si>
  <si>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</si>
  <si>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</si>
  <si>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</si>
  <si>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</si>
  <si>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</si>
  <si>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</si>
  <si>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</si>
  <si>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</si>
  <si>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</si>
  <si>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</si>
  <si>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</si>
  <si>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</si>
  <si>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</si>
  <si>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</si>
  <si>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</si>
  <si>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</si>
  <si>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</si>
  <si>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</si>
  <si>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</si>
  <si>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</si>
  <si>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</si>
  <si>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</si>
  <si>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</si>
  <si>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</si>
  <si>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</si>
  <si>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</si>
  <si>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</si>
  <si>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</si>
  <si>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</si>
  <si>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</si>
  <si>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</si>
  <si>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</si>
  <si>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</si>
  <si>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</si>
  <si>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</si>
  <si>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</si>
  <si>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</si>
  <si>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</si>
  <si>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</si>
  <si>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</si>
  <si>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</si>
  <si>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</si>
  <si>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</si>
  <si>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</si>
  <si>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</si>
  <si>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</si>
  <si>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</si>
  <si>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</si>
  <si>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</si>
  <si>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</si>
  <si>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</si>
  <si>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</si>
  <si>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</si>
  <si>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</si>
  <si>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</si>
  <si>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</si>
  <si>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</si>
  <si>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</si>
  <si>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</si>
  <si>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</si>
  <si>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</si>
  <si>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</si>
  <si>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</si>
  <si>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</si>
  <si>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</si>
  <si>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</si>
  <si>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</si>
  <si>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</si>
  <si>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</si>
  <si>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</si>
  <si>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</si>
  <si>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</si>
  <si>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</si>
  <si>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</si>
  <si>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</si>
  <si>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</si>
  <si>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</si>
  <si>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</si>
  <si>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</si>
  <si>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</si>
  <si>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</si>
  <si>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</si>
  <si>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</si>
  <si>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</si>
  <si>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</si>
  <si>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</si>
  <si>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</si>
  <si>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</si>
  <si>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</si>
  <si>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</si>
  <si>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</si>
  <si>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</si>
  <si>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</si>
  <si>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</si>
  <si>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</si>
  <si>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</si>
  <si>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</si>
  <si>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</si>
  <si>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</si>
  <si>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</si>
  <si>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</si>
  <si>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</si>
  <si>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</si>
  <si>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</si>
  <si>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</si>
  <si>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</si>
  <si>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</si>
  <si>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</si>
  <si>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</si>
  <si>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</si>
  <si>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</si>
  <si>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</si>
  <si>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</si>
  <si>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</si>
  <si>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</si>
  <si>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</si>
  <si>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</si>
  <si>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</si>
  <si>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</si>
  <si>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</si>
  <si>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</si>
  <si>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</si>
  <si>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</si>
  <si>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</si>
  <si>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</si>
  <si>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</si>
  <si>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</si>
  <si>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</si>
  <si>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</si>
  <si>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</si>
  <si>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</si>
  <si>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</si>
  <si>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</si>
  <si>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</si>
  <si>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</si>
  <si>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</si>
  <si>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</si>
  <si>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</si>
  <si>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</si>
  <si>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</si>
  <si>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</si>
  <si>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</si>
  <si>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</si>
  <si>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</si>
  <si>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</si>
  <si>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</si>
  <si>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</si>
  <si>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</si>
  <si>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</si>
  <si>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</si>
  <si>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</si>
  <si>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</si>
  <si>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</si>
  <si>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</si>
  <si>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</si>
  <si>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</si>
  <si>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</si>
  <si>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</si>
  <si>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</si>
  <si>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</si>
  <si>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</si>
  <si>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</si>
  <si>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</si>
  <si>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</si>
  <si>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</si>
  <si>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</si>
  <si>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</si>
  <si>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</si>
  <si>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</si>
  <si>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</si>
  <si>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</si>
  <si>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</si>
  <si>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</si>
  <si>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</si>
  <si>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</si>
  <si>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</si>
  <si>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</si>
  <si>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</si>
  <si>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</si>
  <si>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</si>
  <si>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</si>
  <si>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</si>
  <si>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</si>
  <si>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</si>
  <si>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</si>
  <si>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</si>
  <si>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</si>
  <si>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</si>
  <si>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</si>
  <si>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</si>
  <si>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</si>
  <si>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</si>
  <si>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</si>
  <si>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</si>
  <si>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</si>
  <si>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</si>
  <si>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</si>
  <si>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</si>
  <si>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</si>
  <si>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</si>
  <si>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</si>
  <si>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</si>
  <si>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</si>
  <si>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</si>
  <si>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</si>
  <si>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</si>
  <si>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</si>
  <si>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</si>
  <si>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</si>
  <si>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</si>
  <si>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</si>
  <si>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</si>
  <si>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</si>
  <si>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</si>
  <si>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</si>
  <si>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</si>
  <si>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</si>
  <si>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</si>
  <si>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</si>
  <si>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</si>
  <si>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</si>
  <si>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</si>
  <si>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</si>
  <si>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</si>
  <si>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</si>
  <si>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</si>
  <si>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</si>
  <si>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</si>
  <si>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</si>
  <si>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</si>
  <si>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</si>
  <si>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</si>
  <si>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</si>
  <si>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</si>
  <si>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</si>
  <si>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</si>
  <si>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</si>
  <si>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</si>
  <si>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</si>
  <si>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</si>
  <si>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</si>
  <si>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</si>
  <si>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</si>
  <si>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</si>
  <si>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</si>
  <si>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</si>
  <si>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</si>
  <si>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</si>
  <si>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</si>
  <si>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</si>
  <si>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</si>
  <si>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</si>
  <si>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</si>
  <si>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</si>
  <si>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</si>
  <si>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</si>
  <si>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</si>
  <si>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</si>
  <si>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</si>
  <si>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</si>
  <si>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</si>
  <si>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</si>
  <si>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</si>
  <si>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</si>
  <si>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</si>
  <si>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</si>
  <si>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</si>
  <si>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</si>
  <si>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</si>
  <si>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</si>
  <si>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</si>
  <si>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</si>
  <si>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</si>
  <si>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</si>
  <si>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</si>
  <si>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</si>
  <si>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</si>
  <si>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</si>
  <si>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</si>
  <si>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</si>
  <si>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</si>
  <si>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</si>
  <si>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</si>
  <si>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</si>
  <si>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</si>
  <si>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</si>
  <si>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</si>
  <si>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</si>
  <si>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</si>
  <si>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</si>
  <si>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</si>
  <si>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</si>
  <si>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</si>
  <si>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</si>
  <si>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</si>
  <si>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</si>
  <si>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</si>
  <si>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</si>
  <si>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</si>
  <si>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</si>
  <si>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</si>
  <si>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</si>
  <si>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</si>
  <si>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</si>
  <si>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</si>
  <si>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</si>
  <si>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</si>
  <si>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</si>
  <si>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</si>
  <si>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</si>
  <si>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</si>
  <si>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</si>
  <si>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</si>
  <si>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</si>
  <si>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</si>
  <si>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</si>
  <si>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</si>
  <si>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</si>
  <si>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</si>
  <si>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</si>
  <si>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</si>
  <si>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</si>
  <si>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</si>
  <si>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</si>
  <si>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</si>
  <si>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</si>
  <si>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</si>
  <si>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</si>
  <si>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</si>
  <si>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</si>
  <si>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</si>
  <si>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</si>
  <si>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</si>
  <si>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</si>
  <si>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</si>
  <si>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</si>
  <si>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</si>
  <si>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</si>
  <si>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</si>
  <si>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</si>
  <si>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</si>
  <si>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</si>
  <si>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</si>
  <si>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</si>
  <si>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</si>
  <si>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</si>
  <si>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</si>
  <si>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</si>
  <si>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</si>
  <si>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</si>
  <si>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</si>
  <si>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</si>
  <si>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</si>
  <si>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</si>
  <si>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</si>
  <si>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</si>
  <si>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</si>
  <si>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</si>
  <si>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</si>
  <si>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</si>
  <si>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</si>
  <si>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</si>
  <si>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</si>
  <si>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</si>
  <si>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</si>
  <si>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</si>
  <si>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</si>
  <si>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</si>
  <si>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</si>
  <si>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</si>
  <si>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</si>
  <si>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</si>
  <si>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</si>
  <si>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</si>
  <si>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</si>
  <si>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</si>
  <si>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</si>
  <si>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</si>
  <si>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</si>
  <si>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</si>
  <si>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</si>
  <si>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</si>
  <si>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</si>
  <si>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</si>
  <si>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</si>
  <si>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</si>
  <si>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</si>
  <si>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</si>
  <si>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</si>
  <si>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</si>
  <si>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</si>
  <si>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</si>
  <si>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</si>
  <si>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</si>
  <si>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</si>
  <si>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</si>
  <si>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</si>
  <si>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</si>
  <si>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</si>
  <si>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</si>
  <si>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</si>
  <si>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</si>
  <si>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</si>
  <si>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</si>
  <si>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</si>
  <si>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</si>
  <si>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</si>
  <si>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</si>
  <si>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</si>
  <si>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</si>
  <si>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</si>
  <si>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</si>
  <si>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</si>
  <si>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</si>
  <si>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</si>
  <si>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</si>
  <si>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</si>
  <si>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</si>
  <si>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</si>
  <si>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</si>
  <si>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</si>
  <si>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</si>
  <si>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</si>
  <si>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</si>
  <si>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</si>
  <si>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</si>
  <si>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</si>
  <si>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</si>
  <si>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</si>
  <si>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</si>
  <si>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</si>
  <si>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</si>
  <si>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</si>
  <si>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</si>
  <si>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</si>
  <si>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</si>
  <si>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</si>
  <si>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</si>
  <si>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</si>
  <si>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</si>
  <si>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</si>
  <si>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</si>
  <si>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</si>
  <si>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</si>
  <si>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</si>
  <si>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</si>
  <si>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</si>
  <si>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</si>
  <si>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</si>
  <si>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</si>
  <si>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</si>
  <si>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</si>
  <si>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</si>
  <si>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</si>
  <si>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</si>
  <si>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</si>
  <si>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</si>
  <si>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</si>
  <si>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</si>
  <si>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</si>
  <si>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</si>
  <si>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</si>
  <si>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</si>
  <si>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</si>
  <si>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</si>
  <si>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</si>
  <si>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</si>
  <si>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</si>
  <si>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</si>
  <si>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</si>
  <si>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</si>
  <si>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</si>
  <si>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</si>
  <si>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</si>
  <si>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</si>
  <si>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</si>
  <si>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</si>
  <si>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</si>
  <si>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</si>
  <si>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</si>
  <si>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</si>
  <si>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</si>
  <si>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</si>
  <si>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</si>
  <si>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</si>
  <si>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</si>
  <si>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</si>
  <si>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</si>
  <si>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</si>
  <si>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</si>
  <si>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</si>
  <si>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</si>
  <si>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</si>
  <si>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</si>
  <si>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</si>
  <si>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</si>
  <si>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</si>
  <si>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</si>
  <si>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</si>
  <si>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</si>
  <si>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</si>
  <si>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</si>
  <si>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</si>
  <si>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</si>
  <si>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</si>
  <si>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</si>
  <si>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</si>
  <si>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</si>
  <si>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</si>
  <si>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</si>
  <si>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</si>
  <si>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</si>
  <si>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</si>
  <si>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</si>
  <si>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</si>
  <si>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</si>
  <si>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</si>
  <si>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</si>
  <si>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</si>
  <si>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</si>
  <si>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</si>
  <si>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</si>
  <si>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</si>
  <si>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</si>
  <si>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</si>
  <si>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</si>
  <si>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</si>
  <si>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</si>
  <si>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</si>
  <si>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</si>
  <si>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</si>
  <si>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</si>
  <si>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</si>
  <si>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</si>
  <si>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</si>
  <si>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</si>
  <si>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</si>
  <si>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</si>
  <si>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</si>
  <si>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</si>
  <si>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</si>
  <si>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</si>
  <si>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</si>
  <si>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</si>
  <si>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</si>
  <si>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</si>
  <si>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</si>
  <si>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</si>
  <si>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</si>
  <si>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</si>
  <si>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</si>
  <si>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</si>
  <si>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</si>
  <si>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</si>
  <si>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</si>
  <si>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</si>
  <si>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</si>
  <si>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</si>
  <si>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</si>
  <si>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</si>
  <si>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</si>
  <si>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</si>
  <si>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</si>
  <si>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</si>
  <si>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</si>
  <si>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</si>
  <si>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</si>
  <si>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</si>
  <si>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</si>
  <si>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</si>
  <si>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</si>
  <si>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</si>
  <si>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</si>
  <si>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</si>
  <si>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</si>
  <si>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</si>
  <si>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</si>
  <si>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</si>
  <si>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</si>
  <si>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</si>
  <si>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</si>
  <si>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</si>
  <si>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</si>
  <si>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</si>
  <si>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</si>
  <si>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</si>
  <si>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</si>
  <si>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</si>
  <si>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</si>
  <si>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</si>
  <si>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</si>
  <si>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</si>
  <si>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</si>
  <si>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</si>
  <si>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</si>
  <si>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</si>
  <si>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</si>
  <si>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</si>
  <si>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</si>
  <si>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</si>
  <si>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</si>
  <si>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</si>
  <si>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</si>
  <si>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</si>
  <si>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</si>
  <si>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</si>
  <si>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</si>
  <si>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</si>
  <si>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</si>
  <si>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</si>
  <si>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</si>
  <si>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</si>
  <si>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</si>
  <si>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</si>
  <si>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</si>
  <si>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</si>
  <si>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</si>
  <si>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</si>
  <si>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</si>
  <si>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</si>
  <si>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</si>
  <si>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</si>
  <si>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</si>
  <si>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</si>
  <si>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</si>
  <si>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</si>
  <si>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</si>
  <si>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</si>
  <si>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</si>
  <si>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</si>
  <si>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</si>
  <si>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</si>
  <si>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</si>
  <si>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</si>
  <si>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</si>
  <si>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</si>
  <si>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</si>
  <si>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</si>
  <si>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</si>
  <si>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</si>
  <si>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</si>
  <si>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</si>
  <si>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</si>
  <si>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</si>
  <si>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</si>
  <si>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</si>
  <si>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</si>
  <si>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</si>
  <si>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</si>
  <si>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</si>
  <si>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</si>
  <si>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</si>
  <si>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</si>
  <si>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</si>
  <si>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</si>
  <si>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</si>
  <si>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</si>
  <si>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</si>
  <si>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</si>
  <si>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</si>
  <si>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</si>
  <si>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</si>
  <si>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</si>
  <si>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</si>
  <si>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</si>
  <si>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</si>
  <si>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</si>
  <si>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</si>
  <si>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</si>
  <si>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</si>
  <si>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</si>
  <si>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</si>
  <si>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</si>
  <si>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</si>
  <si>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</si>
  <si>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</si>
  <si>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</si>
  <si>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</si>
  <si>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</si>
  <si>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</si>
  <si>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</si>
  <si>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</si>
  <si>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</si>
  <si>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</si>
  <si>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</si>
  <si>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</si>
  <si>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</si>
  <si>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</si>
  <si>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</si>
  <si>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</si>
  <si>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</si>
  <si>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</si>
  <si>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</si>
  <si>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</si>
  <si>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</si>
  <si>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</si>
  <si>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</si>
  <si>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</si>
  <si>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</si>
  <si>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</si>
  <si>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</si>
  <si>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</si>
  <si>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</si>
  <si>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</si>
  <si>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</si>
  <si>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</si>
  <si>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</si>
  <si>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</si>
  <si>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</si>
  <si>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</si>
  <si>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</si>
  <si>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</si>
  <si>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</si>
  <si>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</si>
  <si>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</si>
  <si>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</si>
  <si>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</si>
  <si>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</si>
  <si>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</si>
  <si>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</si>
  <si>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</si>
  <si>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</si>
  <si>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</si>
  <si>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</si>
  <si>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</si>
  <si>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</si>
  <si>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</si>
  <si>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</si>
  <si>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</si>
  <si>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</si>
  <si>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</si>
  <si>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</si>
  <si>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</si>
  <si>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</si>
  <si>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</si>
  <si>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</si>
  <si>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</si>
  <si>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</si>
  <si>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</si>
  <si>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</si>
  <si>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</si>
  <si>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</si>
  <si>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</si>
  <si>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</si>
  <si>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</si>
  <si>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</si>
  <si>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</si>
  <si>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</si>
  <si>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</si>
  <si>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</si>
  <si>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</si>
  <si>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</si>
  <si>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</si>
  <si>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</si>
  <si>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</si>
  <si>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</si>
  <si>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</si>
  <si>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</si>
  <si>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</si>
  <si>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</si>
  <si>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</si>
  <si>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</si>
  <si>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</si>
  <si>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</si>
  <si>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</si>
  <si>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</si>
  <si>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</si>
  <si>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</si>
  <si>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</si>
  <si>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</si>
  <si>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</si>
  <si>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</si>
  <si>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</si>
  <si>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</si>
  <si>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</si>
  <si>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</si>
  <si>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</si>
  <si>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</si>
  <si>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</si>
  <si>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</si>
  <si>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</si>
  <si>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</si>
  <si>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</si>
  <si>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</si>
  <si>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</si>
  <si>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</si>
  <si>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</si>
  <si>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</si>
  <si>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</si>
  <si>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</si>
  <si>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</si>
  <si>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</si>
  <si>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</si>
  <si>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</si>
  <si>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</si>
  <si>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</si>
  <si>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</si>
  <si>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</si>
  <si>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</si>
  <si>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</si>
  <si>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</si>
  <si>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</si>
  <si>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</si>
  <si>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</si>
  <si>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</si>
  <si>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</si>
  <si>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</si>
  <si>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</si>
  <si>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</si>
  <si>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</si>
  <si>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</si>
  <si>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</si>
  <si>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</si>
  <si>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</si>
  <si>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</si>
  <si>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</si>
  <si>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</si>
  <si>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</si>
  <si>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</si>
  <si>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</si>
  <si>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</si>
  <si>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</si>
  <si>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</si>
  <si>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</si>
  <si>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</si>
  <si>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</si>
  <si>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</si>
  <si>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</si>
  <si>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</si>
  <si>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</si>
  <si>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</si>
  <si>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</si>
  <si>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</si>
  <si>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</si>
  <si>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</si>
  <si>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</si>
  <si>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</si>
  <si>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</si>
  <si>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</si>
  <si>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</si>
  <si>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</si>
  <si>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</si>
  <si>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</si>
  <si>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</si>
  <si>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</si>
  <si>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</si>
  <si>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</si>
  <si>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</si>
  <si>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</si>
  <si>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</si>
  <si>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</si>
  <si>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</si>
  <si>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</si>
  <si>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</si>
  <si>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</si>
  <si>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</si>
  <si>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</si>
  <si>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</si>
  <si>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</si>
  <si>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</si>
  <si>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</si>
  <si>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</si>
  <si>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</si>
  <si>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</si>
  <si>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</si>
  <si>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</si>
  <si>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</si>
  <si>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</si>
  <si>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</si>
  <si>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</si>
  <si>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</si>
  <si>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</si>
  <si>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</si>
  <si>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</si>
  <si>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</si>
  <si>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</si>
  <si>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</si>
  <si>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</si>
  <si>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</si>
  <si>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</si>
  <si>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</si>
  <si>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</si>
  <si>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</si>
  <si>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</si>
  <si>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</si>
  <si>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</si>
  <si>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</si>
  <si>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</si>
  <si>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</si>
  <si>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</si>
  <si>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</si>
  <si>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</si>
  <si>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</si>
  <si>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</si>
  <si>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</si>
  <si>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</si>
  <si>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</si>
  <si>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</si>
  <si>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</si>
  <si>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</si>
  <si>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</si>
  <si>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</si>
  <si>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</si>
  <si>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</si>
  <si>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</si>
  <si>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</si>
  <si>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</si>
  <si>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</si>
  <si>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</si>
  <si>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</si>
  <si>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</si>
  <si>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</si>
  <si>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</si>
  <si>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</si>
  <si>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</si>
  <si>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</si>
  <si>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</si>
  <si>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</si>
  <si>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</si>
  <si>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</si>
  <si>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</si>
  <si>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</si>
  <si>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</si>
  <si>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</si>
  <si>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</si>
  <si>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</si>
  <si>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</si>
  <si>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</si>
  <si>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</si>
  <si>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</si>
  <si>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</si>
  <si>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</si>
  <si>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</si>
  <si>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</si>
  <si>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</si>
  <si>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</si>
  <si>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</si>
  <si>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</si>
  <si>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</si>
  <si>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</si>
  <si>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</si>
  <si>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</si>
  <si>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</si>
  <si>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</si>
  <si>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</si>
  <si>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</si>
  <si>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</si>
  <si>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</si>
  <si>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</si>
  <si>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</si>
  <si>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</si>
  <si>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</si>
  <si>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</si>
  <si>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</si>
  <si>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</si>
  <si>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</si>
  <si>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</si>
  <si>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</si>
  <si>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</si>
  <si>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</si>
  <si>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</si>
  <si>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</si>
  <si>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</si>
  <si>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</si>
  <si>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</si>
  <si>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</si>
  <si>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</si>
  <si>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</si>
  <si>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</si>
  <si>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</si>
  <si>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</si>
  <si>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</si>
  <si>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</si>
  <si>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</si>
  <si>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</si>
  <si>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</si>
  <si>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</si>
  <si>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</si>
  <si>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</si>
  <si>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</si>
  <si>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</si>
  <si>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</si>
  <si>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</si>
  <si>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</si>
  <si>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</si>
  <si>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</si>
  <si>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</si>
  <si>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</si>
  <si>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</si>
  <si>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</si>
  <si>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</si>
  <si>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</si>
  <si>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</si>
  <si>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</si>
  <si>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</si>
  <si>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</si>
  <si>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</si>
  <si>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</si>
  <si>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</si>
  <si>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</si>
  <si>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</si>
  <si>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</si>
  <si>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</si>
  <si>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</si>
  <si>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</si>
  <si>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</si>
  <si>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</si>
  <si>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</si>
  <si>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</si>
  <si>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</si>
  <si>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</si>
  <si>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</si>
  <si>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</si>
  <si>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</si>
  <si>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</si>
  <si>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</si>
  <si>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</si>
  <si>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</si>
  <si>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</si>
  <si>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</si>
  <si>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</si>
  <si>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</si>
  <si>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</si>
  <si>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</si>
  <si>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</si>
  <si>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</si>
  <si>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</si>
  <si>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</si>
  <si>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</si>
  <si>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</si>
  <si>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</si>
  <si>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</si>
  <si>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</si>
  <si>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</si>
  <si>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</si>
  <si>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</si>
  <si>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</si>
  <si>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</si>
  <si>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</si>
  <si>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</si>
  <si>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</si>
  <si>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</si>
  <si>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</si>
  <si>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</si>
  <si>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</si>
  <si>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</si>
  <si>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</si>
  <si>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</si>
  <si>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</si>
  <si>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</si>
  <si>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</si>
  <si>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</si>
  <si>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</si>
  <si>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</si>
  <si>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</si>
  <si>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</si>
  <si>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</si>
  <si>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</si>
  <si>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</si>
  <si>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</si>
  <si>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</si>
  <si>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</si>
  <si>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</si>
  <si>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</si>
  <si>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</si>
  <si>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</si>
  <si>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</si>
  <si>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</si>
  <si>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</si>
  <si>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</si>
  <si>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</si>
  <si>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</si>
  <si>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</si>
  <si>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</si>
  <si>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</si>
  <si>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</si>
  <si>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</si>
  <si>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</si>
  <si>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</si>
  <si>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</si>
  <si>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</si>
  <si>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</si>
  <si>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</si>
  <si>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</si>
  <si>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</si>
  <si>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</si>
  <si>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</si>
  <si>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</si>
  <si>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</si>
  <si>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</si>
  <si>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</si>
  <si>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</si>
  <si>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</si>
  <si>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</si>
  <si>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</si>
  <si>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</si>
  <si>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</si>
  <si>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</si>
  <si>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</si>
  <si>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</si>
  <si>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</si>
  <si>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</si>
  <si>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</si>
  <si>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</si>
  <si>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</si>
  <si>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</si>
  <si>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</si>
  <si>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</si>
  <si>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</si>
  <si>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</si>
  <si>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</si>
  <si>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</si>
  <si>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</si>
  <si>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</si>
  <si>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</si>
  <si>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</si>
  <si>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</si>
  <si>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</si>
  <si>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</si>
  <si>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</si>
  <si>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</si>
  <si>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</si>
  <si>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</si>
  <si>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</si>
  <si>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</si>
  <si>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</si>
  <si>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</si>
  <si>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</si>
  <si>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</si>
  <si>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</si>
  <si>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</si>
  <si>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</si>
  <si>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</si>
  <si>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</si>
  <si>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</si>
  <si>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</si>
  <si>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</si>
  <si>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</si>
  <si>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</si>
  <si>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</si>
  <si>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</si>
  <si>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</si>
  <si>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</si>
  <si>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</si>
  <si>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</si>
  <si>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</si>
  <si>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</si>
  <si>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</si>
  <si>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</si>
  <si>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</si>
  <si>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</si>
  <si>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</si>
  <si>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</si>
  <si>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</si>
  <si>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</si>
  <si>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</si>
  <si>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</si>
  <si>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</si>
  <si>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</si>
  <si>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</si>
  <si>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</si>
  <si>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</si>
  <si>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</si>
  <si>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</si>
  <si>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</si>
  <si>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</si>
  <si>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</si>
  <si>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</si>
  <si>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</si>
  <si>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</si>
  <si>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</si>
  <si>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</si>
  <si>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</si>
  <si>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</si>
  <si>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</si>
  <si>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</si>
  <si>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</si>
  <si>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</si>
  <si>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</si>
  <si>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</si>
  <si>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</si>
  <si>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</si>
  <si>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</si>
  <si>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</si>
  <si>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</si>
  <si>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</si>
  <si>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</si>
  <si>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</si>
  <si>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</si>
  <si>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</si>
  <si>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</si>
  <si>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</si>
  <si>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</si>
  <si>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</si>
  <si>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</si>
  <si>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</si>
  <si>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</si>
  <si>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</si>
  <si>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</si>
  <si>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</si>
  <si>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</si>
  <si>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</si>
  <si>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</si>
  <si>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</si>
  <si>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</si>
  <si>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</si>
  <si>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</si>
  <si>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</si>
  <si>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</si>
  <si>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</si>
  <si>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</si>
  <si>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</si>
  <si>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</si>
  <si>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</si>
  <si>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</si>
  <si>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</si>
  <si>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</si>
  <si>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</si>
  <si>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</si>
  <si>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</si>
  <si>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</si>
  <si>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</si>
  <si>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</si>
  <si>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</si>
  <si>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</si>
  <si>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</si>
  <si>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</si>
  <si>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</si>
  <si>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</si>
  <si>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</si>
  <si>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</si>
  <si>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</si>
  <si>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</si>
  <si>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</si>
  <si>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</si>
  <si>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</si>
  <si>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</si>
  <si>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</si>
  <si>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</si>
  <si>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</si>
  <si>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</si>
  <si>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</si>
  <si>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</si>
  <si>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</si>
  <si>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</si>
  <si>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</si>
  <si>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</si>
  <si>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</si>
  <si>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</si>
  <si>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</si>
  <si>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</si>
  <si>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</si>
  <si>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</si>
  <si>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</si>
  <si>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</si>
  <si>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</si>
  <si>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</si>
  <si>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</si>
  <si>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</si>
  <si>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</si>
  <si>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</si>
  <si>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</si>
  <si>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</si>
  <si>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</si>
  <si>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</si>
  <si>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</si>
  <si>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</si>
  <si>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</si>
  <si>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</si>
  <si>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</si>
  <si>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</si>
  <si>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</si>
  <si>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</si>
  <si>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</si>
  <si>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</si>
  <si>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</si>
  <si>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</si>
  <si>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</si>
  <si>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</si>
  <si>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</si>
  <si>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</si>
  <si>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</si>
  <si>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</si>
  <si>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</si>
  <si>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</si>
  <si>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</si>
  <si>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</si>
  <si>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</si>
  <si>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</si>
  <si>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</si>
  <si>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</si>
  <si>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</si>
  <si>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</si>
  <si>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</si>
  <si>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</si>
  <si>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</si>
  <si>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</si>
  <si>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</si>
  <si>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</si>
  <si>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</si>
  <si>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</si>
  <si>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</si>
  <si>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</si>
  <si>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</si>
  <si>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</si>
  <si>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</si>
  <si>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</si>
  <si>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</si>
  <si>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</si>
  <si>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</si>
  <si>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</si>
  <si>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</si>
  <si>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</si>
  <si>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</si>
  <si>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</si>
  <si>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</si>
  <si>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</si>
  <si>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</si>
  <si>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</si>
  <si>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</si>
  <si>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</si>
  <si>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</si>
  <si>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</si>
  <si>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</si>
  <si>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</si>
  <si>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</si>
  <si>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</si>
  <si>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</si>
  <si>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</si>
  <si>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</si>
  <si>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</si>
  <si>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</si>
  <si>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</si>
  <si>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</si>
  <si>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</si>
  <si>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</si>
  <si>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</si>
  <si>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</si>
  <si>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</si>
  <si>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</si>
  <si>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</si>
  <si>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</si>
  <si>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</si>
  <si>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</si>
  <si>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</si>
  <si>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</si>
  <si>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</si>
  <si>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</si>
  <si>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</si>
  <si>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</si>
  <si>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</si>
  <si>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</si>
  <si>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</si>
  <si>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</si>
  <si>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</si>
  <si>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</si>
  <si>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</si>
  <si>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</si>
  <si>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</si>
  <si>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</si>
  <si>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</si>
  <si>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</si>
  <si>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</si>
  <si>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</si>
  <si>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</si>
  <si>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</si>
  <si>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</si>
  <si>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</si>
  <si>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</si>
  <si>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</si>
  <si>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</si>
  <si>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</si>
  <si>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</si>
  <si>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</si>
  <si>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</si>
  <si>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</si>
  <si>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</si>
  <si>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</si>
  <si>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</si>
  <si>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</si>
  <si>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</si>
  <si>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</si>
  <si>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</si>
  <si>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</si>
  <si>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</si>
  <si>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</si>
  <si>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</si>
  <si>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</si>
  <si>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</si>
  <si>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</si>
  <si>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</si>
  <si>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</si>
  <si>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</si>
  <si>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</si>
  <si>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</si>
  <si>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</si>
  <si>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</si>
  <si>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</si>
  <si>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</si>
  <si>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</si>
  <si>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</si>
  <si>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</si>
  <si>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</si>
  <si>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</si>
  <si>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</si>
  <si>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</si>
  <si>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</si>
  <si>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</si>
  <si>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</si>
  <si>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</si>
  <si>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</si>
  <si>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</si>
  <si>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</si>
  <si>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</si>
  <si>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</si>
  <si>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</si>
  <si>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</si>
  <si>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</si>
  <si>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</si>
  <si>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</si>
  <si>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</si>
  <si>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</si>
  <si>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</si>
  <si>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</si>
  <si>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</si>
  <si>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</si>
  <si>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</si>
  <si>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</si>
  <si>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</si>
  <si>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</si>
  <si>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</si>
  <si>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</si>
  <si>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</si>
  <si>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</si>
  <si>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</si>
  <si>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</si>
  <si>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</si>
  <si>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</si>
  <si>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</si>
  <si>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</si>
  <si>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</si>
  <si>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</si>
  <si>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</si>
  <si>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</si>
  <si>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</si>
  <si>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</si>
  <si>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</si>
  <si>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</si>
  <si>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</si>
  <si>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</si>
  <si>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</si>
  <si>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</si>
  <si>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</si>
  <si>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</si>
  <si>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</si>
  <si>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</si>
  <si>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</si>
  <si>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</si>
  <si>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</si>
  <si>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</si>
  <si>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</si>
  <si>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</si>
  <si>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</si>
  <si>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</si>
  <si>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</si>
  <si>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</si>
  <si>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</si>
  <si>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</si>
  <si>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</si>
  <si>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</si>
  <si>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</si>
  <si>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</si>
  <si>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</si>
  <si>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</si>
  <si>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</si>
  <si>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</si>
  <si>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</si>
  <si>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</si>
  <si>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</si>
  <si>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</si>
  <si>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</si>
  <si>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</si>
  <si>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</si>
  <si>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</si>
  <si>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</si>
  <si>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</si>
  <si>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</si>
  <si>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</si>
  <si>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</si>
  <si>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</si>
  <si>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</si>
  <si>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</si>
  <si>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</si>
  <si>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</si>
  <si>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</si>
  <si>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</si>
  <si>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</si>
  <si>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</si>
  <si>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</si>
  <si>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</si>
  <si>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</si>
  <si>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</si>
  <si>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</si>
  <si>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</si>
  <si>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</si>
  <si>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</si>
  <si>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</si>
  <si>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</si>
  <si>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</si>
  <si>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</si>
  <si>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</si>
  <si>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</si>
  <si>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</si>
  <si>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</si>
  <si>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</si>
  <si>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</si>
  <si>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</si>
  <si>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</si>
  <si>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</si>
  <si>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</si>
  <si>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</si>
  <si>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</si>
  <si>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</si>
  <si>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</si>
  <si>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</si>
  <si>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</si>
  <si>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</si>
  <si>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</si>
  <si>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</si>
  <si>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</si>
  <si>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</si>
  <si>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</si>
  <si>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</si>
  <si>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</si>
  <si>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</si>
  <si>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</si>
  <si>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</si>
  <si>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</si>
  <si>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</si>
  <si>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</si>
  <si>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</si>
  <si>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</si>
  <si>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</si>
  <si>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</si>
  <si>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</si>
  <si>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</si>
  <si>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</si>
  <si>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</si>
  <si>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</si>
  <si>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</si>
  <si>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</si>
  <si>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</si>
  <si>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</si>
  <si>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</si>
  <si>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</si>
  <si>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</si>
  <si>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</si>
  <si>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</si>
  <si>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</si>
  <si>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</si>
  <si>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</si>
  <si>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</si>
  <si>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</si>
  <si>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</si>
  <si>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</si>
  <si>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</si>
  <si>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</si>
  <si>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</si>
  <si>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</si>
  <si>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</si>
  <si>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</si>
  <si>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</si>
  <si>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</si>
  <si>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</si>
  <si>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</si>
  <si>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</si>
  <si>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</si>
  <si>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</si>
  <si>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</si>
  <si>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</si>
  <si>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</si>
  <si>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</si>
  <si>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</si>
  <si>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</si>
  <si>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</si>
  <si>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</si>
  <si>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</si>
  <si>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</si>
  <si>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</si>
  <si>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</si>
  <si>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</si>
  <si>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</si>
  <si>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</si>
  <si>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</si>
  <si>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</si>
  <si>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</si>
  <si>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</si>
  <si>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</si>
  <si>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</si>
  <si>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</si>
  <si>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</si>
  <si>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</si>
  <si>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</si>
  <si>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</si>
  <si>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</si>
  <si>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</si>
  <si>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</si>
  <si>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</si>
  <si>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</si>
  <si>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</si>
  <si>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</si>
  <si>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</si>
  <si>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</si>
  <si>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</si>
  <si>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</si>
  <si>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</si>
  <si>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</si>
  <si>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</si>
  <si>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</si>
  <si>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</si>
  <si>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</si>
  <si>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</si>
  <si>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</si>
  <si>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</si>
  <si>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</si>
  <si>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</si>
  <si>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</si>
  <si>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</si>
  <si>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</si>
  <si>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</si>
  <si>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</si>
  <si>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</si>
  <si>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</si>
  <si>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</si>
  <si>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</si>
  <si>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</si>
  <si>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</si>
  <si>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</si>
  <si>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</si>
  <si>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</si>
  <si>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</si>
  <si>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</si>
  <si>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</si>
  <si>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</si>
  <si>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</si>
  <si>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</si>
  <si>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</si>
  <si>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</si>
  <si>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</si>
  <si>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</si>
  <si>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</si>
  <si>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</si>
  <si>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</si>
  <si>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</si>
  <si>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</si>
  <si>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</si>
  <si>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</si>
  <si>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</si>
  <si>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</si>
  <si>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</si>
  <si>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</si>
  <si>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</si>
  <si>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</si>
  <si>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</si>
  <si>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</si>
  <si>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</si>
  <si>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</si>
  <si>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</si>
  <si>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</si>
  <si>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</si>
  <si>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</si>
  <si>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</si>
  <si>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</si>
  <si>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</si>
  <si>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</si>
  <si>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</si>
  <si>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</si>
  <si>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</si>
  <si>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</si>
  <si>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</si>
  <si>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</si>
  <si>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</si>
  <si>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</si>
  <si>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</si>
  <si>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</si>
  <si>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</si>
  <si>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</si>
  <si>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</si>
  <si>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</si>
  <si>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</si>
  <si>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</si>
  <si>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</si>
  <si>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</si>
  <si>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</si>
  <si>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</si>
  <si>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</si>
  <si>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</si>
  <si>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</si>
  <si>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</si>
  <si>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</si>
  <si>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</si>
  <si>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</si>
  <si>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</si>
  <si>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</si>
  <si>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</si>
  <si>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</si>
  <si>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</si>
  <si>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</si>
  <si>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</si>
  <si>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</si>
  <si>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</si>
  <si>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</si>
  <si>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</si>
  <si>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</si>
  <si>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</si>
  <si>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</si>
  <si>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</si>
  <si>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</si>
  <si>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</si>
  <si>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</si>
  <si>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</si>
  <si>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</si>
  <si>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</si>
  <si>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</si>
  <si>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</si>
  <si>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</si>
  <si>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</si>
  <si>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</si>
  <si>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</si>
  <si>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</si>
  <si>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</si>
  <si>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</si>
  <si>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</si>
  <si>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</si>
  <si>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</si>
  <si>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</si>
  <si>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</si>
  <si>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</si>
  <si>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</si>
  <si>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</si>
  <si>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</si>
  <si>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</si>
  <si>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</si>
  <si>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</si>
  <si>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</si>
  <si>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</si>
  <si>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</si>
  <si>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</si>
  <si>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</si>
  <si>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</si>
  <si>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</si>
  <si>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</si>
  <si>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</si>
  <si>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</si>
  <si>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</si>
  <si>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</si>
  <si>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</si>
  <si>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</si>
  <si>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</si>
  <si>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</si>
  <si>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</si>
  <si>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</si>
  <si>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</si>
  <si>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</si>
  <si>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</si>
  <si>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</si>
  <si>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</si>
  <si>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</si>
  <si>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</si>
  <si>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</si>
  <si>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</si>
  <si>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</si>
  <si>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</si>
  <si>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</si>
  <si>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</si>
  <si>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</si>
  <si>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</si>
  <si>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</si>
  <si>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</si>
  <si>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</si>
  <si>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</si>
  <si>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</si>
  <si>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</si>
  <si>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</si>
  <si>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</si>
  <si>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</si>
  <si>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</si>
  <si>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</si>
  <si>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</si>
  <si>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</si>
  <si>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</si>
  <si>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</si>
  <si>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</si>
  <si>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</si>
  <si>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</si>
  <si>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</si>
  <si>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</si>
  <si>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</si>
  <si>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</si>
  <si>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</si>
  <si>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</si>
  <si>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</si>
  <si>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</si>
  <si>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</si>
  <si>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</si>
  <si>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</si>
  <si>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</si>
  <si>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</si>
  <si>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</si>
  <si>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</si>
  <si>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</si>
  <si>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</si>
  <si>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</si>
  <si>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</si>
  <si>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</si>
  <si>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</si>
  <si>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</si>
  <si>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</si>
  <si>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</si>
  <si>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</si>
  <si>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</si>
  <si>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</si>
  <si>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</si>
  <si>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</si>
  <si>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</si>
  <si>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</si>
  <si>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</si>
  <si>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</si>
  <si>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</si>
  <si>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</si>
  <si>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</si>
  <si>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</si>
  <si>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</si>
  <si>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</si>
  <si>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</si>
  <si>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</si>
  <si>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</si>
  <si>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</si>
  <si>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</si>
  <si>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</si>
  <si>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</si>
  <si>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</si>
  <si>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</si>
  <si>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</si>
  <si>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</si>
  <si>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</si>
  <si>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</si>
  <si>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</si>
  <si>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</si>
  <si>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</si>
  <si>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</si>
  <si>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</si>
  <si>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</si>
  <si>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</si>
  <si>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</si>
  <si>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</si>
  <si>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</si>
  <si>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</si>
  <si>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</si>
  <si>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</si>
  <si>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</si>
  <si>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</si>
  <si>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</si>
  <si>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</si>
  <si>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</si>
  <si>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</si>
  <si>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</si>
  <si>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</si>
  <si>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</si>
  <si>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</si>
  <si>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</si>
  <si>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</si>
  <si>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</si>
  <si>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</si>
  <si>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</si>
  <si>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</si>
  <si>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</si>
  <si>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</si>
  <si>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</si>
  <si>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</si>
  <si>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</si>
  <si>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</si>
  <si>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</si>
  <si>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</si>
  <si>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</si>
  <si>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</si>
  <si>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</si>
  <si>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</si>
  <si>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</si>
  <si>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</si>
  <si>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</si>
  <si>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</si>
  <si>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</si>
  <si>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</si>
  <si>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</si>
  <si>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</si>
  <si>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</si>
  <si>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</si>
  <si>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</si>
  <si>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</si>
  <si>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</si>
  <si>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</si>
  <si>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</si>
  <si>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</si>
  <si>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</si>
  <si>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</si>
  <si>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</si>
  <si>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</si>
  <si>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</si>
  <si>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</si>
  <si>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</si>
  <si>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</si>
  <si>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</si>
  <si>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</si>
  <si>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</si>
  <si>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</si>
  <si>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</si>
  <si>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</si>
  <si>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</si>
  <si>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</si>
  <si>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</si>
  <si>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</si>
  <si>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</si>
  <si>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</si>
  <si>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</si>
  <si>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</si>
  <si>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</si>
  <si>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</si>
  <si>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</si>
  <si>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</si>
  <si>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</si>
  <si>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</si>
  <si>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</si>
  <si>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</si>
  <si>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</si>
  <si>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</si>
  <si>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</si>
  <si>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</si>
  <si>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</si>
  <si>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</si>
  <si>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</si>
  <si>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</si>
  <si>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</si>
  <si>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</si>
  <si>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</si>
  <si>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</si>
  <si>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</si>
  <si>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</si>
  <si>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</si>
  <si>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</si>
  <si>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</si>
  <si>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</si>
  <si>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</si>
  <si>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</si>
  <si>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</si>
  <si>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</si>
  <si>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</si>
  <si>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</si>
  <si>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</si>
  <si>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</si>
  <si>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</si>
  <si>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</si>
  <si>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</si>
  <si>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</si>
  <si>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</si>
  <si>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</si>
  <si>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</si>
  <si>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</si>
  <si>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</si>
  <si>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</si>
  <si>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</si>
  <si>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</si>
  <si>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</si>
  <si>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</si>
  <si>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</si>
  <si>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</si>
  <si>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</si>
  <si>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</si>
  <si>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</si>
  <si>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</si>
  <si>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</si>
  <si>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</si>
  <si>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</si>
  <si>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</si>
  <si>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</si>
  <si>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</si>
  <si>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</si>
  <si>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</si>
  <si>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</si>
  <si>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</si>
  <si>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</si>
  <si>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</si>
  <si>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</si>
  <si>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</si>
  <si>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</si>
  <si>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</si>
  <si>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</si>
  <si>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</si>
  <si>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</si>
  <si>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</si>
  <si>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</si>
  <si>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</si>
  <si>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</si>
  <si>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</si>
  <si>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</si>
  <si>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</si>
  <si>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</si>
  <si>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</si>
  <si>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</si>
  <si>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</si>
  <si>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</si>
  <si>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</si>
  <si>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</si>
  <si>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</si>
  <si>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</si>
  <si>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</si>
  <si>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</si>
  <si>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</si>
  <si>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</si>
  <si>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</si>
  <si>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</si>
  <si>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</si>
  <si>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</si>
  <si>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</si>
  <si>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</si>
  <si>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</si>
  <si>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</si>
  <si>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</si>
  <si>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</si>
  <si>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</si>
  <si>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</si>
  <si>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</si>
  <si>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</si>
  <si>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</si>
  <si>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</si>
  <si>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</si>
  <si>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</si>
  <si>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</si>
  <si>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</si>
  <si>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</si>
  <si>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</si>
  <si>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</si>
  <si>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</si>
  <si>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</si>
  <si>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</si>
  <si>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</si>
  <si>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</si>
  <si>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</si>
  <si>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</si>
  <si>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</si>
  <si>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</si>
  <si>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</si>
  <si>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</si>
  <si>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</si>
  <si>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</si>
  <si>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</si>
  <si>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</si>
  <si>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</si>
  <si>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</si>
  <si>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</si>
  <si>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</si>
  <si>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</si>
  <si>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</si>
  <si>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</si>
  <si>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</si>
  <si>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</si>
  <si>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</si>
  <si>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</si>
  <si>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</si>
  <si>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</si>
  <si>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</si>
  <si>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</si>
  <si>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</si>
  <si>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</si>
  <si>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</si>
  <si>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</si>
  <si>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</si>
  <si>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</si>
  <si>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</si>
  <si>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</si>
  <si>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</si>
  <si>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</si>
  <si>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</si>
  <si>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</si>
  <si>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</si>
  <si>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</si>
  <si>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</si>
  <si>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</si>
  <si>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</si>
  <si>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</si>
  <si>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</si>
  <si>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</si>
  <si>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</si>
  <si>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</si>
  <si>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</si>
  <si>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</si>
  <si>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</si>
  <si>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</si>
  <si>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</si>
  <si>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</si>
  <si>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</si>
  <si>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</si>
  <si>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</si>
  <si>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</si>
  <si>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</si>
  <si>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</si>
  <si>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</si>
  <si>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</si>
  <si>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</si>
  <si>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</si>
  <si>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</si>
  <si>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</si>
  <si>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</si>
  <si>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</si>
  <si>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</si>
  <si>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</si>
  <si>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</si>
  <si>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</si>
  <si>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</si>
  <si>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</si>
  <si>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</si>
  <si>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</si>
  <si>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</si>
  <si>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</si>
  <si>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</si>
  <si>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</si>
  <si>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</si>
  <si>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</si>
  <si>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</si>
  <si>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</si>
  <si>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</si>
  <si>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</si>
  <si>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</si>
  <si>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</si>
  <si>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</si>
  <si>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</si>
  <si>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</si>
  <si>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</si>
  <si>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</si>
  <si>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</si>
  <si>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</si>
  <si>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</si>
  <si>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</si>
  <si>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</si>
  <si>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</si>
  <si>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</si>
  <si>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</si>
  <si>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</si>
  <si>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</si>
  <si>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</si>
  <si>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</si>
  <si>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</si>
  <si>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</si>
  <si>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</si>
  <si>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</si>
  <si>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</si>
  <si>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</si>
  <si>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</si>
  <si>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</si>
  <si>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</si>
  <si>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</si>
  <si>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</si>
  <si>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</si>
  <si>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</si>
  <si>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</si>
  <si>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</si>
  <si>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</si>
  <si>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</si>
  <si>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</si>
  <si>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</si>
  <si>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</si>
  <si>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</si>
  <si>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</si>
  <si>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</si>
  <si>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</si>
  <si>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</si>
  <si>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</si>
  <si>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</si>
  <si>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</si>
  <si>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</si>
  <si>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</si>
  <si>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</si>
  <si>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</si>
  <si>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</si>
  <si>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</si>
  <si>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</si>
  <si>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</si>
  <si>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</si>
  <si>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</si>
  <si>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</si>
  <si>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</si>
  <si>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</si>
  <si>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</si>
  <si>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</si>
  <si>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</si>
  <si>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</si>
  <si>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</si>
  <si>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</si>
  <si>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</si>
  <si>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</si>
  <si>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</si>
  <si>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</si>
  <si>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</si>
  <si>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</si>
  <si>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</si>
  <si>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</si>
  <si>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</si>
  <si>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</si>
  <si>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</si>
  <si>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</si>
  <si>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</si>
  <si>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</si>
  <si>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</si>
  <si>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</si>
  <si>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</si>
  <si>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</si>
  <si>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</si>
  <si>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</si>
  <si>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</si>
  <si>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</si>
  <si>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</si>
  <si>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</si>
  <si>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</si>
  <si>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</si>
  <si>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</si>
  <si>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</si>
  <si>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</si>
  <si>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</si>
  <si>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</si>
  <si>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</si>
  <si>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</si>
  <si>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</si>
  <si>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</si>
  <si>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</si>
  <si>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</si>
  <si>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</si>
  <si>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</si>
  <si>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</si>
  <si>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</si>
  <si>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</si>
  <si>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</si>
  <si>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</si>
  <si>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</si>
  <si>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</si>
  <si>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</si>
  <si>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</si>
  <si>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</si>
  <si>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</si>
  <si>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</si>
  <si>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</si>
  <si>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</si>
  <si>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</si>
  <si>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</si>
  <si>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</si>
  <si>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</si>
  <si>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</si>
  <si>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</si>
  <si>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</si>
  <si>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</si>
  <si>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</si>
  <si>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</si>
  <si>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</si>
  <si>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</si>
  <si>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</si>
  <si>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</si>
  <si>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</si>
  <si>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</si>
  <si>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</si>
  <si>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</si>
  <si>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</si>
  <si>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</si>
  <si>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</si>
  <si>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</si>
  <si>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</si>
  <si>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</si>
  <si>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</si>
  <si>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</si>
  <si>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</si>
  <si>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</si>
  <si>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</si>
  <si>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</si>
  <si>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</si>
  <si>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</si>
  <si>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</si>
  <si>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</si>
  <si>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</si>
  <si>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</si>
  <si>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</si>
  <si>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</si>
  <si>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</si>
  <si>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</si>
  <si>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</si>
  <si>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</si>
  <si>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</si>
  <si>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</si>
  <si>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</si>
  <si>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</si>
  <si>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</si>
  <si>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</si>
  <si>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</si>
  <si>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</si>
  <si>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</si>
  <si>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</si>
  <si>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</si>
  <si>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</si>
  <si>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</si>
  <si>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</si>
  <si>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</si>
  <si>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</si>
  <si>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</si>
  <si>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</si>
  <si>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</si>
  <si>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</si>
  <si>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</si>
  <si>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</si>
  <si>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</si>
  <si>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</si>
  <si>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</si>
  <si>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</si>
  <si>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</si>
  <si>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</si>
  <si>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</si>
  <si>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</si>
  <si>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</si>
  <si>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</si>
  <si>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</si>
  <si>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</si>
  <si>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</si>
  <si>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</si>
  <si>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</si>
  <si>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</si>
  <si>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</si>
  <si>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</si>
  <si>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</si>
  <si>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</si>
  <si>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</si>
  <si>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</si>
  <si>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</si>
  <si>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</si>
  <si>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</si>
  <si>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</si>
  <si>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</si>
  <si>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</si>
  <si>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</si>
  <si>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</si>
  <si>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</si>
  <si>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</si>
  <si>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</si>
  <si>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</si>
  <si>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</si>
  <si>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</si>
  <si>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</si>
  <si>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</si>
  <si>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</si>
  <si>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</si>
  <si>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</si>
  <si>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</si>
  <si>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</si>
  <si>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</si>
  <si>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</si>
  <si>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</si>
  <si>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</si>
  <si>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</si>
  <si>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</si>
  <si>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</si>
  <si>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</si>
  <si>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</si>
  <si>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</si>
  <si>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</si>
  <si>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</si>
  <si>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</si>
  <si>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</si>
  <si>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</si>
  <si>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</si>
  <si>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</si>
  <si>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</si>
  <si>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</si>
  <si>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</si>
  <si>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</si>
  <si>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</si>
  <si>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</si>
  <si>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</si>
  <si>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</si>
  <si>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</si>
  <si>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</si>
  <si>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</si>
  <si>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</si>
  <si>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</si>
  <si>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</si>
  <si>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</si>
  <si>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</si>
  <si>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</si>
  <si>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</si>
  <si>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</si>
  <si>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</si>
  <si>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</si>
  <si>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</si>
  <si>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</si>
  <si>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</si>
  <si>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</si>
  <si>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</si>
  <si>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</si>
  <si>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</si>
  <si>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</si>
  <si>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</si>
  <si>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</si>
  <si>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</si>
  <si>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</si>
  <si>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</si>
  <si>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</si>
  <si>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</si>
  <si>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</si>
  <si>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</si>
  <si>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</si>
  <si>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</si>
  <si>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</si>
  <si>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</si>
  <si>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</si>
  <si>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</si>
  <si>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</si>
  <si>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</si>
  <si>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</si>
  <si>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</si>
  <si>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</si>
  <si>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</si>
  <si>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</si>
  <si>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</si>
  <si>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</si>
  <si>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</si>
  <si>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</si>
  <si>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</si>
  <si>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</si>
  <si>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</si>
  <si>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</si>
  <si>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</si>
  <si>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</si>
  <si>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</si>
  <si>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</si>
  <si>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</si>
  <si>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</si>
  <si>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</si>
  <si>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</si>
  <si>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</si>
  <si>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</si>
  <si>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</si>
  <si>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</si>
  <si>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</si>
  <si>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</si>
  <si>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</si>
  <si>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</si>
  <si>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</si>
  <si>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</si>
  <si>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</si>
  <si>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</si>
  <si>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</si>
  <si>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</si>
  <si>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</si>
  <si>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</si>
  <si>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</si>
  <si>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</si>
  <si>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</si>
  <si>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</si>
  <si>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</si>
  <si>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</si>
  <si>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</si>
  <si>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</si>
  <si>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</si>
  <si>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</si>
  <si>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</si>
  <si>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</si>
  <si>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</si>
  <si>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</si>
  <si>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</si>
  <si>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</si>
  <si>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</si>
  <si>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</si>
  <si>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</si>
  <si>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</si>
  <si>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</si>
  <si>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</si>
  <si>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</si>
  <si>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</si>
  <si>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</si>
  <si>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</si>
  <si>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</si>
  <si>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</si>
  <si>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</si>
  <si>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</si>
  <si>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</si>
  <si>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</si>
  <si>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</si>
  <si>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</si>
  <si>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</si>
  <si>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</si>
  <si>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</si>
  <si>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</si>
  <si>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</si>
  <si>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</si>
  <si>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</si>
  <si>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</si>
  <si>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</si>
  <si>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</si>
  <si>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</si>
  <si>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</si>
  <si>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</si>
  <si>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</si>
  <si>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</si>
  <si>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</si>
  <si>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</si>
  <si>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</si>
  <si>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</si>
  <si>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</si>
  <si>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</si>
  <si>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</si>
  <si>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</si>
  <si>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</si>
  <si>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</si>
  <si>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</si>
  <si>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</si>
  <si>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</si>
  <si>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</si>
  <si>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</si>
  <si>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</si>
  <si>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</si>
  <si>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</si>
  <si>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</si>
  <si>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</si>
  <si>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</si>
  <si>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</si>
  <si>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</si>
  <si>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</si>
  <si>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</si>
  <si>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</si>
  <si>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</si>
  <si>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</si>
  <si>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</si>
  <si>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</si>
  <si>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</si>
  <si>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</si>
  <si>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</si>
  <si>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</si>
  <si>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</si>
  <si>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</si>
  <si>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</si>
  <si>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</si>
  <si>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</si>
  <si>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</si>
  <si>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</si>
  <si>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</si>
  <si>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</si>
  <si>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</si>
  <si>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</si>
  <si>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</si>
  <si>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</si>
  <si>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</si>
  <si>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</si>
  <si>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</si>
  <si>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</si>
  <si>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</si>
  <si>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</si>
  <si>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</si>
  <si>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</si>
  <si>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</si>
  <si>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</si>
  <si>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</si>
  <si>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</si>
  <si>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</si>
  <si>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</si>
  <si>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</si>
  <si>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</si>
  <si>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</si>
  <si>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</si>
  <si>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</si>
  <si>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</si>
  <si>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</si>
  <si>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</si>
  <si>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</si>
  <si>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</si>
  <si>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</si>
  <si>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</si>
  <si>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</si>
  <si>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</si>
  <si>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</si>
  <si>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</si>
  <si>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</si>
  <si>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</si>
  <si>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</si>
  <si>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</si>
  <si>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</si>
  <si>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</si>
  <si>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</si>
  <si>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</si>
  <si>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</si>
  <si>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</si>
  <si>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</si>
  <si>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</si>
  <si>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</si>
  <si>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</si>
  <si>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</si>
  <si>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</si>
  <si>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</si>
  <si>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</si>
  <si>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</si>
  <si>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</si>
  <si>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</si>
  <si>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</si>
  <si>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</si>
  <si>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</si>
  <si>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</si>
  <si>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</si>
  <si>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</si>
  <si>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</si>
  <si>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</si>
  <si>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</si>
  <si>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</si>
  <si>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</si>
  <si>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</si>
  <si>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</si>
  <si>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</si>
  <si>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</si>
  <si>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</si>
  <si>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</si>
  <si>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</si>
  <si>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</si>
  <si>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</si>
  <si>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</si>
  <si>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</si>
  <si>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</si>
  <si>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</si>
  <si>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</si>
  <si>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</si>
  <si>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</si>
  <si>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</si>
  <si>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</si>
  <si>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</si>
  <si>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</si>
  <si>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</si>
  <si>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</si>
  <si>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</si>
  <si>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</si>
  <si>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</si>
  <si>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</si>
  <si>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</si>
  <si>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</si>
  <si>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</si>
  <si>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</si>
  <si>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</si>
  <si>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</si>
  <si>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</si>
  <si>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</si>
  <si>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</si>
  <si>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</si>
  <si>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</si>
  <si>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</si>
  <si>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</si>
  <si>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</si>
  <si>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</si>
  <si>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</si>
  <si>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</si>
  <si>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</si>
  <si>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</si>
  <si>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</si>
  <si>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</si>
  <si>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</si>
  <si>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</si>
  <si>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</si>
  <si>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</si>
  <si>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</si>
  <si>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</si>
  <si>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</si>
  <si>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</si>
  <si>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</si>
  <si>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</si>
  <si>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</si>
  <si>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</si>
  <si>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</si>
  <si>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</si>
  <si>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</si>
  <si>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</si>
  <si>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</si>
  <si>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</si>
  <si>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</si>
  <si>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</si>
  <si>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</si>
  <si>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</si>
  <si>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</si>
  <si>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</si>
  <si>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</si>
  <si>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</si>
  <si>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</si>
  <si>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</si>
  <si>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</si>
  <si>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</si>
  <si>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</si>
  <si>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</si>
  <si>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</si>
  <si>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</si>
  <si>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</si>
  <si>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</si>
  <si>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</si>
  <si>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</si>
  <si>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</si>
  <si>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</si>
  <si>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</si>
  <si>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</si>
  <si>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</si>
  <si>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</si>
  <si>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</si>
  <si>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</si>
  <si>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</si>
  <si>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</si>
  <si>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</si>
  <si>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</si>
  <si>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</si>
  <si>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</si>
  <si>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</si>
  <si>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</si>
  <si>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</si>
  <si>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</si>
  <si>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</si>
  <si>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</si>
  <si>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</si>
  <si>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</si>
  <si>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</si>
  <si>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</si>
  <si>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</si>
  <si>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</si>
  <si>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</si>
  <si>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</si>
  <si>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</si>
  <si>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</si>
  <si>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</si>
  <si>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</si>
  <si>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</si>
  <si>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</si>
  <si>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</si>
  <si>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</si>
  <si>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</si>
  <si>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</si>
  <si>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</si>
  <si>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</si>
  <si>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</si>
  <si>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</si>
  <si>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</si>
  <si>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</si>
  <si>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</si>
  <si>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</si>
  <si>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</si>
  <si>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</si>
  <si>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</si>
  <si>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</si>
  <si>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</si>
  <si>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</si>
  <si>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</si>
  <si>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</si>
  <si>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</si>
  <si>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</si>
  <si>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</si>
  <si>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</si>
  <si>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</si>
  <si>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</si>
  <si>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</si>
  <si>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</si>
  <si>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</si>
  <si>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</si>
  <si>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</si>
  <si>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</si>
  <si>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</si>
  <si>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</si>
  <si>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</si>
  <si>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</si>
  <si>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</si>
  <si>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</si>
  <si>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</si>
  <si>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</si>
  <si>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</si>
  <si>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</si>
  <si>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</si>
  <si>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</si>
  <si>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</si>
  <si>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</si>
  <si>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</si>
  <si>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</si>
  <si>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</si>
  <si>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</si>
  <si>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</si>
  <si>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</si>
  <si>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</si>
  <si>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</si>
  <si>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</si>
  <si>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</si>
  <si>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</si>
  <si>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</si>
  <si>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</si>
  <si>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</si>
  <si>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</si>
  <si>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</si>
  <si>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</si>
  <si>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</si>
  <si>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</si>
  <si>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</si>
  <si>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</si>
  <si>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</si>
  <si>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</si>
  <si>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</si>
  <si>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</si>
  <si>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</si>
  <si>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</si>
  <si>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</si>
  <si>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</si>
  <si>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</si>
  <si>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</si>
  <si>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</si>
  <si>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</si>
  <si>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</si>
  <si>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</si>
  <si>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</si>
  <si>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</si>
  <si>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</si>
  <si>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</si>
  <si>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</si>
  <si>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</si>
  <si>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</si>
  <si>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</si>
  <si>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</si>
  <si>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</si>
  <si>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</si>
  <si>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</si>
  <si>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</si>
  <si>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</si>
  <si>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</si>
  <si>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</si>
  <si>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</si>
  <si>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</si>
  <si>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</si>
  <si>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</si>
  <si>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</si>
  <si>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</si>
  <si>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</si>
  <si>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</si>
  <si>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</si>
  <si>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</si>
  <si>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</si>
  <si>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</si>
  <si>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</si>
  <si>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</si>
  <si>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</si>
  <si>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</si>
  <si>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</si>
  <si>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</si>
  <si>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</si>
  <si>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</si>
  <si>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</si>
  <si>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</si>
  <si>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</si>
  <si>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</si>
  <si>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</si>
  <si>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</si>
  <si>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</si>
  <si>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</si>
  <si>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</si>
  <si>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</si>
  <si>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</si>
  <si>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</si>
  <si>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</si>
  <si>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</si>
  <si>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</si>
  <si>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</si>
  <si>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</si>
  <si>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</si>
  <si>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</si>
  <si>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</si>
  <si>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</si>
  <si>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</si>
  <si>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</si>
  <si>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</si>
  <si>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</si>
  <si>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</si>
  <si>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</si>
  <si>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</si>
  <si>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</si>
  <si>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</si>
  <si>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</si>
  <si>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</si>
  <si>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</si>
  <si>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</si>
  <si>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</si>
  <si>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</si>
  <si>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</si>
  <si>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</si>
  <si>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</si>
  <si>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</si>
  <si>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</si>
  <si>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</si>
  <si>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</si>
  <si>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</si>
  <si>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</si>
  <si>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</si>
  <si>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</si>
  <si>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</si>
  <si>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</si>
  <si>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</si>
  <si>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</si>
  <si>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</si>
  <si>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</si>
  <si>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</si>
  <si>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</si>
  <si>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</si>
  <si>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</si>
  <si>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</si>
  <si>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</si>
  <si>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</si>
  <si>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</si>
  <si>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</si>
  <si>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</si>
  <si>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</si>
  <si>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</si>
  <si>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</si>
  <si>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</si>
  <si>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</si>
  <si>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</si>
  <si>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</si>
  <si>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</si>
  <si>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</si>
  <si>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</si>
  <si>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</si>
  <si>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</si>
  <si>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</si>
  <si>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</si>
  <si>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</si>
  <si>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</si>
  <si>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</si>
  <si>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</si>
  <si>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</si>
  <si>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</si>
  <si>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</si>
  <si>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</si>
  <si>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</si>
  <si>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</si>
  <si>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</si>
  <si>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</si>
  <si>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</si>
  <si>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</si>
  <si>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</si>
  <si>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</si>
  <si>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</si>
  <si>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</si>
  <si>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</si>
  <si>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</si>
  <si>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</si>
  <si>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</si>
  <si>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</si>
  <si>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</si>
  <si>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</si>
  <si>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</si>
  <si>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</si>
  <si>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</si>
  <si>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</si>
  <si>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</si>
  <si>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</si>
  <si>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</si>
  <si>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</si>
  <si>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</si>
  <si>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</si>
  <si>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</si>
  <si>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</si>
  <si>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</si>
  <si>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</si>
  <si>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</si>
  <si>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</si>
  <si>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</si>
  <si>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</si>
  <si>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</si>
  <si>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</si>
  <si>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</si>
  <si>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</si>
  <si>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</si>
  <si>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</si>
  <si>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</si>
  <si>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</si>
  <si>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</si>
  <si>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</si>
  <si>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</si>
  <si>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</si>
  <si>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</si>
  <si>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</si>
  <si>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</si>
  <si>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</si>
  <si>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</si>
  <si>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</si>
  <si>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</si>
  <si>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</si>
  <si>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</si>
  <si>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</si>
  <si>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</si>
  <si>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</si>
  <si>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</si>
  <si>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</si>
  <si>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</si>
  <si>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</si>
  <si>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</si>
  <si>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</si>
  <si>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</si>
  <si>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</si>
  <si>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</si>
  <si>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</si>
  <si>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</si>
  <si>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</si>
  <si>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</si>
  <si>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</si>
  <si>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</si>
  <si>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</si>
  <si>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</si>
  <si>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</si>
  <si>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</si>
  <si>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</si>
  <si>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</si>
  <si>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</si>
  <si>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</si>
  <si>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</si>
  <si>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</si>
  <si>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</si>
  <si>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</si>
  <si>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</si>
  <si>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</si>
  <si>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</si>
  <si>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</si>
  <si>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</si>
  <si>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</si>
  <si>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</si>
  <si>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</si>
  <si>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</si>
  <si>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</si>
  <si>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</si>
  <si>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</si>
  <si>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</si>
  <si>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</si>
  <si>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</si>
  <si>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</si>
  <si>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</si>
  <si>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</si>
  <si>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</si>
  <si>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</si>
  <si>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</si>
  <si>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</si>
  <si>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</si>
  <si>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</si>
  <si>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</si>
  <si>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</si>
  <si>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</si>
  <si>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</si>
  <si>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</si>
  <si>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</si>
  <si>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</si>
  <si>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</si>
  <si>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</si>
  <si>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</si>
  <si>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</si>
  <si>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</si>
  <si>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</si>
  <si>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</si>
  <si>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</si>
  <si>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</si>
  <si>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</si>
  <si>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</si>
  <si>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</si>
  <si>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</si>
  <si>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</si>
  <si>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</si>
  <si>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</si>
  <si>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</si>
  <si>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</si>
  <si>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</si>
  <si>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</si>
  <si>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</si>
  <si>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</si>
  <si>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</si>
  <si>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</si>
  <si>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</si>
  <si>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</si>
  <si>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</si>
  <si>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</si>
  <si>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</si>
  <si>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</si>
  <si>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</si>
  <si>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</si>
  <si>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</si>
  <si>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</si>
  <si>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</si>
  <si>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</si>
  <si>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</si>
  <si>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</si>
  <si>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</si>
  <si>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</si>
  <si>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</si>
  <si>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</si>
  <si>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</si>
  <si>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</si>
  <si>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</si>
  <si>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</si>
  <si>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</si>
  <si>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</si>
  <si>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</si>
  <si>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</si>
  <si>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</si>
  <si>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</si>
  <si>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</si>
  <si>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</si>
  <si>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</si>
  <si>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</si>
  <si>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</si>
  <si>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</si>
  <si>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</si>
  <si>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</si>
  <si>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</si>
  <si>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</si>
  <si>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</si>
  <si>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</si>
  <si>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</si>
  <si>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</si>
  <si>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</si>
  <si>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</si>
  <si>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</si>
  <si>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</si>
  <si>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</si>
  <si>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</si>
  <si>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</si>
  <si>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</si>
  <si>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</si>
  <si>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</si>
  <si>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</si>
  <si>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</si>
  <si>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</si>
  <si>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</si>
  <si>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</si>
  <si>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</si>
  <si>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</si>
  <si>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</si>
  <si>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</si>
  <si>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</si>
  <si>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</si>
  <si>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</si>
  <si>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</si>
  <si>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</si>
  <si>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</si>
  <si>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</si>
  <si>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</si>
  <si>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</si>
  <si>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</si>
  <si>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</si>
  <si>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</si>
  <si>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</si>
  <si>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</si>
  <si>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</si>
  <si>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</si>
  <si>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</si>
  <si>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</si>
  <si>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</si>
  <si>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</si>
  <si>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</si>
  <si>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</si>
  <si>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</si>
  <si>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</si>
  <si>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</si>
  <si>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</si>
  <si>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</si>
  <si>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</si>
  <si>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</si>
  <si>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</si>
  <si>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</si>
  <si>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</si>
  <si>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</si>
  <si>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</si>
  <si>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</si>
  <si>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</si>
  <si>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</si>
  <si>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</si>
  <si>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</si>
  <si>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</si>
  <si>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</si>
  <si>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</si>
  <si>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</si>
  <si>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</si>
  <si>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</si>
  <si>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</si>
  <si>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</si>
  <si>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</si>
  <si>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</si>
  <si>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</si>
  <si>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</si>
  <si>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</si>
  <si>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</si>
  <si>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</si>
  <si>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</si>
  <si>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</si>
  <si>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</si>
  <si>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</si>
  <si>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</si>
  <si>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</si>
  <si>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</si>
  <si>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</si>
  <si>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</si>
  <si>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</si>
  <si>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</si>
  <si>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</si>
  <si>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</si>
  <si>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</si>
  <si>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</si>
  <si>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</si>
  <si>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</si>
  <si>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</si>
  <si>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</si>
  <si>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</si>
  <si>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</si>
  <si>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</si>
  <si>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</si>
  <si>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</si>
  <si>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</si>
  <si>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</si>
  <si>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</si>
  <si>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</si>
  <si>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</si>
  <si>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</si>
  <si>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</si>
  <si>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</si>
  <si>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</si>
  <si>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</si>
  <si>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</si>
  <si>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</si>
  <si>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</si>
  <si>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</si>
  <si>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</si>
  <si>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</si>
  <si>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</si>
  <si>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</si>
  <si>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</si>
  <si>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</si>
  <si>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</si>
  <si>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</si>
  <si>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</si>
  <si>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</si>
  <si>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</si>
  <si>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</si>
  <si>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</si>
  <si>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</si>
  <si>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</si>
  <si>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</si>
  <si>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</si>
  <si>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</si>
  <si>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</si>
  <si>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</si>
  <si>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</si>
  <si>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</si>
  <si>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</si>
  <si>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</si>
  <si>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</si>
  <si>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</si>
  <si>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</si>
  <si>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</si>
  <si>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</si>
  <si>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</si>
  <si>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</si>
  <si>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</si>
  <si>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</si>
  <si>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</si>
  <si>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</si>
  <si>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</si>
  <si>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</si>
  <si>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</si>
  <si>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</si>
  <si>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</si>
  <si>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</si>
  <si>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</si>
  <si>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</si>
  <si>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</si>
  <si>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</si>
  <si>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</si>
  <si>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</si>
  <si>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</si>
  <si>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</si>
  <si>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</si>
  <si>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</si>
  <si>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</si>
  <si>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</si>
  <si>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</si>
  <si>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</si>
  <si>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</si>
  <si>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</si>
  <si>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</si>
  <si>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</si>
  <si>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</si>
  <si>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</si>
  <si>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</si>
  <si>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</si>
  <si>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</si>
  <si>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</si>
  <si>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</si>
  <si>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</si>
  <si>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</si>
  <si>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</si>
  <si>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</si>
  <si>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</si>
  <si>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</si>
  <si>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</si>
  <si>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</si>
  <si>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</si>
  <si>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</si>
  <si>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</si>
  <si>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</si>
  <si>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</si>
  <si>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</si>
  <si>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</si>
  <si>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</si>
  <si>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</si>
  <si>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</si>
  <si>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</si>
  <si>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</si>
  <si>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</si>
  <si>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</si>
  <si>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</si>
  <si>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</si>
  <si>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</si>
  <si>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</si>
  <si>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</si>
  <si>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</si>
  <si>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</si>
  <si>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</si>
  <si>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</si>
  <si>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</si>
  <si>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</si>
  <si>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</si>
  <si>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</si>
  <si>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</si>
  <si>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</si>
  <si>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</si>
  <si>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</si>
  <si>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</si>
  <si>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</si>
  <si>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</si>
  <si>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</si>
  <si>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</si>
  <si>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</si>
  <si>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</si>
  <si>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</si>
  <si>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</si>
  <si>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</si>
  <si>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</si>
  <si>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</si>
  <si>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</si>
  <si>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</si>
  <si>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</si>
  <si>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</si>
  <si>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</si>
  <si>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</si>
  <si>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</si>
  <si>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</si>
  <si>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</si>
  <si>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</si>
  <si>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</si>
  <si>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</si>
  <si>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</si>
  <si>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</si>
  <si>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</si>
  <si>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</si>
  <si>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</si>
  <si>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</si>
  <si>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</si>
  <si>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</si>
  <si>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</si>
  <si>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</si>
  <si>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</si>
  <si>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</si>
  <si>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</si>
  <si>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</si>
  <si>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</si>
  <si>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</si>
  <si>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</si>
  <si>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</si>
  <si>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</si>
  <si>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</si>
  <si>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</si>
  <si>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</si>
  <si>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</si>
  <si>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</si>
  <si>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</si>
  <si>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</si>
  <si>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</si>
  <si>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</si>
  <si>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</si>
  <si>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</si>
  <si>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</si>
  <si>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</si>
  <si>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</si>
  <si>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</si>
  <si>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</si>
  <si>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</si>
  <si>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</si>
  <si>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</si>
  <si>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</si>
  <si>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</si>
  <si>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</si>
  <si>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</si>
  <si>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</si>
  <si>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</si>
  <si>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</si>
  <si>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</si>
  <si>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</si>
  <si>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</si>
  <si>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</si>
  <si>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</si>
  <si>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</si>
  <si>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</si>
  <si>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</si>
  <si>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</si>
  <si>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</si>
  <si>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</si>
  <si>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</si>
  <si>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</si>
  <si>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</si>
  <si>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</si>
  <si>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</si>
  <si>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</si>
  <si>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</si>
  <si>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</si>
  <si>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</si>
  <si>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</si>
  <si>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</si>
  <si>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</si>
  <si>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</si>
  <si>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</si>
  <si>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</si>
  <si>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</si>
  <si>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</si>
  <si>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</si>
  <si>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</si>
  <si>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</si>
  <si>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</si>
  <si>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</si>
  <si>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</si>
  <si>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</si>
  <si>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</si>
  <si>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</si>
  <si>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</si>
  <si>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</si>
  <si>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</si>
  <si>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</si>
  <si>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</si>
  <si>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</si>
  <si>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</si>
  <si>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</si>
  <si>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</si>
  <si>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</si>
  <si>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</si>
  <si>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</si>
  <si>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</si>
  <si>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</si>
  <si>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</si>
  <si>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</si>
  <si>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</si>
  <si>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</si>
  <si>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</si>
  <si>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</si>
  <si>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</si>
  <si>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</si>
  <si>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</si>
  <si>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</si>
  <si>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</si>
  <si>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</si>
  <si>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</si>
  <si>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</si>
  <si>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</si>
  <si>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</si>
  <si>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</si>
  <si>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</si>
  <si>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</si>
  <si>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</si>
  <si>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</si>
  <si>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</si>
  <si>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</si>
  <si>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</si>
  <si>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</si>
  <si>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</si>
  <si>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</si>
  <si>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</si>
  <si>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</si>
  <si>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</si>
  <si>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</si>
  <si>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</si>
  <si>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</si>
  <si>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</si>
  <si>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</si>
  <si>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</si>
  <si>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</si>
  <si>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</si>
  <si>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</si>
  <si>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</si>
  <si>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</si>
  <si>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</si>
  <si>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</si>
  <si>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</si>
  <si>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</si>
  <si>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</si>
  <si>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</si>
  <si>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</si>
  <si>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</si>
  <si>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</si>
  <si>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</si>
  <si>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</si>
  <si>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</si>
  <si>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</si>
  <si>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</si>
  <si>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</si>
  <si>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</si>
  <si>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</si>
  <si>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</si>
  <si>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</si>
  <si>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</si>
  <si>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</si>
  <si>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</si>
  <si>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</si>
  <si>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</si>
  <si>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</si>
  <si>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</si>
  <si>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</si>
  <si>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</si>
  <si>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</si>
  <si>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</si>
  <si>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</si>
  <si>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</si>
  <si>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</si>
  <si>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</si>
  <si>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</si>
  <si>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</si>
  <si>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</si>
  <si>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</si>
  <si>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</si>
  <si>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</si>
  <si>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</si>
  <si>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</si>
  <si>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</si>
  <si>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</si>
  <si>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</si>
  <si>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</si>
  <si>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</si>
  <si>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</si>
  <si>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</si>
  <si>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</si>
  <si>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</si>
  <si>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</si>
  <si>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</si>
  <si>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</si>
  <si>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</si>
  <si>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</si>
  <si>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</si>
  <si>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</si>
  <si>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</si>
  <si>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</si>
  <si>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</si>
  <si>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</si>
  <si>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</si>
  <si>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</si>
  <si>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</si>
  <si>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</si>
  <si>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</si>
  <si>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</si>
  <si>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</si>
  <si>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</si>
  <si>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</si>
  <si>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</si>
  <si>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</si>
  <si>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</si>
  <si>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</si>
  <si>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</si>
  <si>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</si>
  <si>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</si>
  <si>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</si>
  <si>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</si>
  <si>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</si>
  <si>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</si>
  <si>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</si>
  <si>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</si>
  <si>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</si>
  <si>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</si>
  <si>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</si>
  <si>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</si>
  <si>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</si>
  <si>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</si>
  <si>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</si>
  <si>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</si>
  <si>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</si>
  <si>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</si>
  <si>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</si>
  <si>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</si>
  <si>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</si>
  <si>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</si>
  <si>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</si>
  <si>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</si>
  <si>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</si>
  <si>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</si>
  <si>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</si>
  <si>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</si>
  <si>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</si>
  <si>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</si>
  <si>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</si>
  <si>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</si>
  <si>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</si>
  <si>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</si>
  <si>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</si>
  <si>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</si>
  <si>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</si>
  <si>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</si>
  <si>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</si>
  <si>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</si>
  <si>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</si>
  <si>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</si>
  <si>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</si>
  <si>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</si>
  <si>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</si>
  <si>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</si>
  <si>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</si>
  <si>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</si>
  <si>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</si>
  <si>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</si>
  <si>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</si>
  <si>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</si>
  <si>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</si>
  <si>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</si>
  <si>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</si>
  <si>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</si>
  <si>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</si>
  <si>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</si>
  <si>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</si>
  <si>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</si>
  <si>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</si>
  <si>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</si>
  <si>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</si>
  <si>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</si>
  <si>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</si>
  <si>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</si>
  <si>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</si>
  <si>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</si>
  <si>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</si>
  <si>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</si>
  <si>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</si>
  <si>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</si>
  <si>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</si>
  <si>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</si>
  <si>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</si>
  <si>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</si>
  <si>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</si>
  <si>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</si>
  <si>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</si>
  <si>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</si>
  <si>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</si>
  <si>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</si>
  <si>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</si>
  <si>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</si>
  <si>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</si>
  <si>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</si>
  <si>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</si>
  <si>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</si>
  <si>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</si>
  <si>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</si>
  <si>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</si>
  <si>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</si>
  <si>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</si>
  <si>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</si>
  <si>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</si>
  <si>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</si>
  <si>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</si>
  <si>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</si>
  <si>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</si>
  <si>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</si>
  <si>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</si>
  <si>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</si>
  <si>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</si>
  <si>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</si>
  <si>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</si>
  <si>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</si>
  <si>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</si>
  <si>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</si>
  <si>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</si>
  <si>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</si>
  <si>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</si>
  <si>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</si>
  <si>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</si>
  <si>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</si>
  <si>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</si>
  <si>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</si>
  <si>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</si>
  <si>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</si>
  <si>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</si>
  <si>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</si>
  <si>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</si>
  <si>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</si>
  <si>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</si>
  <si>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</si>
  <si>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</si>
  <si>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</si>
  <si>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</si>
  <si>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</si>
  <si>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</si>
  <si>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</si>
  <si>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</si>
  <si>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</si>
  <si>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</si>
  <si>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</si>
  <si>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</si>
  <si>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</si>
  <si>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</si>
  <si>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</si>
  <si>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</si>
  <si>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</si>
  <si>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</si>
  <si>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</si>
  <si>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</si>
  <si>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</si>
  <si>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</si>
  <si>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</si>
  <si>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</si>
  <si>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</si>
  <si>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</si>
  <si>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</si>
  <si>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</si>
  <si>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</si>
  <si>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</si>
  <si>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</si>
  <si>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</si>
  <si>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</si>
  <si>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</si>
  <si>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</si>
  <si>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</si>
  <si>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</si>
  <si>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</si>
  <si>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</si>
  <si>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</si>
  <si>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</si>
  <si>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</si>
  <si>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</si>
  <si>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</si>
  <si>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</si>
  <si>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</si>
  <si>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</si>
  <si>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</si>
  <si>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</si>
  <si>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</si>
  <si>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</si>
  <si>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</si>
  <si>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</si>
  <si>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</si>
  <si>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</si>
  <si>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</si>
  <si>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</si>
  <si>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</si>
  <si>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</si>
  <si>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</si>
  <si>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</si>
  <si>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</si>
  <si>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</si>
  <si>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</si>
  <si>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</si>
  <si>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</si>
  <si>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</si>
  <si>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</si>
  <si>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</si>
  <si>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</si>
  <si>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</si>
  <si>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</si>
  <si>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</si>
  <si>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</si>
  <si>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</si>
  <si>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</si>
  <si>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</si>
  <si>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</si>
  <si>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</si>
  <si>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</si>
  <si>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</si>
  <si>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</si>
  <si>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</si>
  <si>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</si>
  <si>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</si>
  <si>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</si>
  <si>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</si>
  <si>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</si>
  <si>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</si>
  <si>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</si>
  <si>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</si>
  <si>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</si>
  <si>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</si>
  <si>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</si>
  <si>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</si>
  <si>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</si>
  <si>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</si>
  <si>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</si>
  <si>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</si>
  <si>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</si>
  <si>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</si>
  <si>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</si>
  <si>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</si>
  <si>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</si>
  <si>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</si>
  <si>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</si>
  <si>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</si>
  <si>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</si>
  <si>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</si>
  <si>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</si>
  <si>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</si>
  <si>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</si>
  <si>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</si>
  <si>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</si>
  <si>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</si>
  <si>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</si>
  <si>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</si>
  <si>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</si>
  <si>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</si>
  <si>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</si>
  <si>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</si>
  <si>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</si>
  <si>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</si>
  <si>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</si>
  <si>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</si>
  <si>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</si>
  <si>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</si>
  <si>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</si>
  <si>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</si>
  <si>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</si>
  <si>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</si>
  <si>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</si>
  <si>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</si>
  <si>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</si>
  <si>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</si>
  <si>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</si>
  <si>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</si>
  <si>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</si>
  <si>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</si>
  <si>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</si>
  <si>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</si>
  <si>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</si>
  <si>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</si>
  <si>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</si>
  <si>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</si>
  <si>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</si>
  <si>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</si>
  <si>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</si>
  <si>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</si>
  <si>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</si>
  <si>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</si>
  <si>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</si>
  <si>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</si>
  <si>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</si>
  <si>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</si>
  <si>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</si>
  <si>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</si>
  <si>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</si>
  <si>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</si>
  <si>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</si>
  <si>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</si>
  <si>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</si>
  <si>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</si>
  <si>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</si>
  <si>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</si>
  <si>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</si>
  <si>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</si>
  <si>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</si>
  <si>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</si>
  <si>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</si>
  <si>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</si>
  <si>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</si>
  <si>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</si>
  <si>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</si>
  <si>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</si>
  <si>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</si>
  <si>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</si>
  <si>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</si>
  <si>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</si>
  <si>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</si>
  <si>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</si>
  <si>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</si>
  <si>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</si>
  <si>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</si>
  <si>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</si>
  <si>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</si>
  <si>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</si>
  <si>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</si>
  <si>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</si>
  <si>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</si>
  <si>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</si>
  <si>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</si>
  <si>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</si>
  <si>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</si>
  <si>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</si>
  <si>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</si>
  <si>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</si>
  <si>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</si>
  <si>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</si>
  <si>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</si>
  <si>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</si>
  <si>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</si>
  <si>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</si>
  <si>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</si>
  <si>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</si>
  <si>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</si>
  <si>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</si>
  <si>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</si>
  <si>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</si>
  <si>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</si>
  <si>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</si>
  <si>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</si>
  <si>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</si>
  <si>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</si>
  <si>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</si>
  <si>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</si>
  <si>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</si>
  <si>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</si>
  <si>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</si>
  <si>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</si>
  <si>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</si>
  <si>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</si>
  <si>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</si>
  <si>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</si>
  <si>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</si>
  <si>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</si>
  <si>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</si>
  <si>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</si>
  <si>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</si>
  <si>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</si>
  <si>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</si>
  <si>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</si>
  <si>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</si>
  <si>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</si>
  <si>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</si>
  <si>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</si>
  <si>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</si>
  <si>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</si>
  <si>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</si>
  <si>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</si>
  <si>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</si>
  <si>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</si>
  <si>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</si>
  <si>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</si>
  <si>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</si>
  <si>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</si>
  <si>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</si>
  <si>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</si>
  <si>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</si>
  <si>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</si>
  <si>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</si>
  <si>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</si>
  <si>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</si>
  <si>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</si>
  <si>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</si>
  <si>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</si>
  <si>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</si>
  <si>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</si>
  <si>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</si>
  <si>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</si>
  <si>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</si>
  <si>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</si>
  <si>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</si>
  <si>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</si>
  <si>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</si>
  <si>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</si>
  <si>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</si>
  <si>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</si>
  <si>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</si>
  <si>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</si>
  <si>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</si>
  <si>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</si>
  <si>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</si>
  <si>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</si>
  <si>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</si>
  <si>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</si>
  <si>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</si>
  <si>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</si>
  <si>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</si>
  <si>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</si>
  <si>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</si>
  <si>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</si>
  <si>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</si>
  <si>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</si>
  <si>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</si>
  <si>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</si>
  <si>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</si>
  <si>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</si>
  <si>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</si>
  <si>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</si>
  <si>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</si>
  <si>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</si>
  <si>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</si>
  <si>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</si>
  <si>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</si>
  <si>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</si>
  <si>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</si>
  <si>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</si>
  <si>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</si>
  <si>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</si>
  <si>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</si>
  <si>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</si>
  <si>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</si>
  <si>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</si>
  <si>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</si>
  <si>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</si>
  <si>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</si>
  <si>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</si>
  <si>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</si>
  <si>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</si>
  <si>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</si>
  <si>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</si>
  <si>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</si>
  <si>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</si>
  <si>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</si>
  <si>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</si>
  <si>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</si>
  <si>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</si>
  <si>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</si>
  <si>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</si>
  <si>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</si>
  <si>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</si>
  <si>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</si>
  <si>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</si>
  <si>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</si>
  <si>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</si>
  <si>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</si>
  <si>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</si>
  <si>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</si>
  <si>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</si>
  <si>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</si>
  <si>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</si>
  <si>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</si>
  <si>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</si>
  <si>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</si>
  <si>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</si>
  <si>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</si>
  <si>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</si>
  <si>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</si>
  <si>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</si>
  <si>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</si>
  <si>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</si>
  <si>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</si>
  <si>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</si>
  <si>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</si>
  <si>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</si>
  <si>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</si>
  <si>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</si>
  <si>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</si>
  <si>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</si>
  <si>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</si>
  <si>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</si>
  <si>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</si>
  <si>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</si>
  <si>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</si>
  <si>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</si>
  <si>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</si>
  <si>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</si>
  <si>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</si>
  <si>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</si>
  <si>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</si>
  <si>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</si>
  <si>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</si>
  <si>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</si>
  <si>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</si>
  <si>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</si>
  <si>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</si>
  <si>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</si>
  <si>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</si>
  <si>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</si>
  <si>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</si>
  <si>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</si>
  <si>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</si>
  <si>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</si>
  <si>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</si>
  <si>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</si>
  <si>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</si>
  <si>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</si>
  <si>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</si>
  <si>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</si>
  <si>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</si>
  <si>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</si>
  <si>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</si>
  <si>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</si>
  <si>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</si>
  <si>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</si>
  <si>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</si>
  <si>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</si>
  <si>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</si>
  <si>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</si>
  <si>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</si>
  <si>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</si>
  <si>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</si>
  <si>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</si>
  <si>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</si>
  <si>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</si>
  <si>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</si>
  <si>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</si>
  <si>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</si>
  <si>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</si>
  <si>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</si>
  <si>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</si>
  <si>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</si>
  <si>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</si>
  <si>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</si>
  <si>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</si>
  <si>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</si>
  <si>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</si>
  <si>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</si>
  <si>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</si>
  <si>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</si>
  <si>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</si>
  <si>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</si>
  <si>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</si>
  <si>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</si>
  <si>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</si>
  <si>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</si>
  <si>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</si>
  <si>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</si>
  <si>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</si>
  <si>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</si>
  <si>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</si>
  <si>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</si>
  <si>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</si>
  <si>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</si>
  <si>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</si>
  <si>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</si>
  <si>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</si>
  <si>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</si>
  <si>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</si>
  <si>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</si>
  <si>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</si>
  <si>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</si>
  <si>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</si>
  <si>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</si>
  <si>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</si>
  <si>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</si>
  <si>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</si>
  <si>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</si>
  <si>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</si>
  <si>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</si>
  <si>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</si>
  <si>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</si>
  <si>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</si>
  <si>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</si>
  <si>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</si>
  <si>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</si>
  <si>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</si>
  <si>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</si>
  <si>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</si>
  <si>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</si>
  <si>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</si>
  <si>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</si>
  <si>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</si>
  <si>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</si>
  <si>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</si>
  <si>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</si>
  <si>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</si>
  <si>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</si>
  <si>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</si>
  <si>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</si>
  <si>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</si>
  <si>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</si>
  <si>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</si>
  <si>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</si>
  <si>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</si>
  <si>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</si>
  <si>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</si>
  <si>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</si>
  <si>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</si>
  <si>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</si>
  <si>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</si>
  <si>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</si>
  <si>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</si>
  <si>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</si>
  <si>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</si>
  <si>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</si>
  <si>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</si>
  <si>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</si>
  <si>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</si>
  <si>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</si>
  <si>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</si>
  <si>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</si>
  <si>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</si>
  <si>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</si>
  <si>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</si>
  <si>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</si>
  <si>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</si>
  <si>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</si>
  <si>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</si>
  <si>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</si>
  <si>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</si>
  <si>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</si>
  <si>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</si>
  <si>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</si>
  <si>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</si>
  <si>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</si>
  <si>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</si>
  <si>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</si>
  <si>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</si>
  <si>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</si>
  <si>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</si>
  <si>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</si>
  <si>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</si>
  <si>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</si>
  <si>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</si>
  <si>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</si>
  <si>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</si>
  <si>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</si>
  <si>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</si>
  <si>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</si>
  <si>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</si>
  <si>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</si>
  <si>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</si>
  <si>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</si>
  <si>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</si>
  <si>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</si>
  <si>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</si>
  <si>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</si>
  <si>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</si>
  <si>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</si>
  <si>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</si>
  <si>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</si>
  <si>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</si>
  <si>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</si>
  <si>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</si>
  <si>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</si>
  <si>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</si>
  <si>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</si>
  <si>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</si>
  <si>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</si>
  <si>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</si>
  <si>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</si>
  <si>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</si>
  <si>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</si>
  <si>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</si>
  <si>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</si>
  <si>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</si>
  <si>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</si>
  <si>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</si>
  <si>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</si>
  <si>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</si>
  <si>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</si>
  <si>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</si>
  <si>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</si>
  <si>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</si>
  <si>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</si>
  <si>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</si>
  <si>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</si>
  <si>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</si>
  <si>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</si>
  <si>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</si>
  <si>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</si>
  <si>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</si>
  <si>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</si>
  <si>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</si>
  <si>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</si>
  <si>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</si>
  <si>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</si>
  <si>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</si>
  <si>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</si>
  <si>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</si>
  <si>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</si>
  <si>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</si>
  <si>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</si>
  <si>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</si>
  <si>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</si>
  <si>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</si>
  <si>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</si>
  <si>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</si>
  <si>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</si>
  <si>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</si>
  <si>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</si>
  <si>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</si>
  <si>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</si>
  <si>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</si>
  <si>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</si>
  <si>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</si>
  <si>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</si>
  <si>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</si>
  <si>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</si>
  <si>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</si>
  <si>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</si>
  <si>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</si>
  <si>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</si>
  <si>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</si>
  <si>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</si>
  <si>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</si>
  <si>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</si>
  <si>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</si>
  <si>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</si>
  <si>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</si>
  <si>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</si>
  <si>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</si>
  <si>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</si>
  <si>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</si>
  <si>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</si>
  <si>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</si>
  <si>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</si>
  <si>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</si>
  <si>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</si>
  <si>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</si>
  <si>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</si>
  <si>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</si>
  <si>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</si>
  <si>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</si>
  <si>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</si>
  <si>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</si>
  <si>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</si>
  <si>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</si>
  <si>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</si>
  <si>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</si>
  <si>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</si>
  <si>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</si>
  <si>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</si>
  <si>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</si>
  <si>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</si>
  <si>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</si>
  <si>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</si>
  <si>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</si>
  <si>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</si>
  <si>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</si>
  <si>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</si>
  <si>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</si>
  <si>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</si>
  <si>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</si>
  <si>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</si>
  <si>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</si>
  <si>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</si>
  <si>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</si>
  <si>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</si>
  <si>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</si>
  <si>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</si>
  <si>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</si>
  <si>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</si>
  <si>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</si>
  <si>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</si>
  <si>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</si>
  <si>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</si>
  <si>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</si>
  <si>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</si>
  <si>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</si>
  <si>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</si>
  <si>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</si>
  <si>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</si>
  <si>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</si>
  <si>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</si>
  <si>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</si>
  <si>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</si>
  <si>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</si>
  <si>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</si>
  <si>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</si>
  <si>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</si>
  <si>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</si>
  <si>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</si>
  <si>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</si>
  <si>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</si>
  <si>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</si>
  <si>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</si>
  <si>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</si>
  <si>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</si>
  <si>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</si>
  <si>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</si>
  <si>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</si>
  <si>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</si>
  <si>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</si>
  <si>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</si>
  <si>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</si>
  <si>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</si>
  <si>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</si>
  <si>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</si>
  <si>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</si>
  <si>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</si>
  <si>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</si>
  <si>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</si>
  <si>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</si>
  <si>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</si>
  <si>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</si>
  <si>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</si>
  <si>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</si>
  <si>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</si>
  <si>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</si>
  <si>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</si>
  <si>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</si>
  <si>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</si>
  <si>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</si>
  <si>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</si>
  <si>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</si>
  <si>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</si>
  <si>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</si>
  <si>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</si>
  <si>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</si>
  <si>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</si>
  <si>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</si>
  <si>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</si>
  <si>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</si>
  <si>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</si>
  <si>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</si>
  <si>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</si>
  <si>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</si>
  <si>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</si>
  <si>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</si>
  <si>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</si>
  <si>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</si>
  <si>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</si>
  <si>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</si>
  <si>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</si>
  <si>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</si>
  <si>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</si>
  <si>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</si>
  <si>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</si>
  <si>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</si>
  <si>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</si>
  <si>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</si>
  <si>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</si>
  <si>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</si>
  <si>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</si>
  <si>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</si>
  <si>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</si>
  <si>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</si>
  <si>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</si>
  <si>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</si>
  <si>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</si>
  <si>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</si>
  <si>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</si>
  <si>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</si>
  <si>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</si>
  <si>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</si>
  <si>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</si>
  <si>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</si>
  <si>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</si>
  <si>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</si>
  <si>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</si>
  <si>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</si>
  <si>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</si>
  <si>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</si>
  <si>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</si>
  <si>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</si>
  <si>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</si>
  <si>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</si>
  <si>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</si>
  <si>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</si>
  <si>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</si>
  <si>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</si>
  <si>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</si>
  <si>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</si>
  <si>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</si>
  <si>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</si>
  <si>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</si>
  <si>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</si>
  <si>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</si>
  <si>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</si>
  <si>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</si>
  <si>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</si>
  <si>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</si>
  <si>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</si>
  <si>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</si>
  <si>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</si>
  <si>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</si>
  <si>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</si>
  <si>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</si>
  <si>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</si>
  <si>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</si>
  <si>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</si>
  <si>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</si>
  <si>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</si>
  <si>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</si>
  <si>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</si>
  <si>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</si>
  <si>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</si>
  <si>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</si>
  <si>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</si>
  <si>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</si>
  <si>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</si>
  <si>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</si>
  <si>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</si>
  <si>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</si>
  <si>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</si>
  <si>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</si>
  <si>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</si>
  <si>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</si>
  <si>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</si>
  <si>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</si>
  <si>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</si>
  <si>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</si>
  <si>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</si>
  <si>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</si>
  <si>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</si>
  <si>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</si>
  <si>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</si>
  <si>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</si>
  <si>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</si>
  <si>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</si>
  <si>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</si>
  <si>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</si>
  <si>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</si>
  <si>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</si>
  <si>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</si>
  <si>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</si>
  <si>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</si>
  <si>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</si>
  <si>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</si>
  <si>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</si>
  <si>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</si>
  <si>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</si>
  <si>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</si>
  <si>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</si>
  <si>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</si>
  <si>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</si>
  <si>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</si>
  <si>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</si>
  <si>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</si>
  <si>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</si>
  <si>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</si>
  <si>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</si>
  <si>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</si>
  <si>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</si>
  <si>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</si>
  <si>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</si>
  <si>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</si>
  <si>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</si>
  <si>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</si>
  <si>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</si>
  <si>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</si>
  <si>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</si>
  <si>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</si>
  <si>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</si>
  <si>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</si>
  <si>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</si>
  <si>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</si>
  <si>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</si>
  <si>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</si>
  <si>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</si>
  <si>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</si>
  <si>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</si>
  <si>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</si>
  <si>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</si>
  <si>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</si>
  <si>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</si>
  <si>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</si>
  <si>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</si>
  <si>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</si>
  <si>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</si>
  <si>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</si>
  <si>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</si>
  <si>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</si>
  <si>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</si>
  <si>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</si>
  <si>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</si>
  <si>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</si>
  <si>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</si>
  <si>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</si>
  <si>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</si>
  <si>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</si>
  <si>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</si>
  <si>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</si>
  <si>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</si>
  <si>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</si>
  <si>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</si>
  <si>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</si>
  <si>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</si>
  <si>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</si>
  <si>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</si>
  <si>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</si>
  <si>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</si>
  <si>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</si>
  <si>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</si>
  <si>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</si>
  <si>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</si>
  <si>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</si>
  <si>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</si>
  <si>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</si>
  <si>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</si>
  <si>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</si>
  <si>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</si>
  <si>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</si>
  <si>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</si>
  <si>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</si>
  <si>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</si>
  <si>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</si>
  <si>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</si>
  <si>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</si>
  <si>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</si>
  <si>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</si>
  <si>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</si>
  <si>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</si>
  <si>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</si>
  <si>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</si>
  <si>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</si>
  <si>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</si>
  <si>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</si>
  <si>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</si>
  <si>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</si>
  <si>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</si>
  <si>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</si>
  <si>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</si>
  <si>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</si>
  <si>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</si>
  <si>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</si>
  <si>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</si>
  <si>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</si>
  <si>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</si>
  <si>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</si>
  <si>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</si>
  <si>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</si>
  <si>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</si>
  <si>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</si>
  <si>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</si>
  <si>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</si>
  <si>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</si>
  <si>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</si>
  <si>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</si>
  <si>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</si>
  <si>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</si>
  <si>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</si>
  <si>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</si>
  <si>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</si>
  <si>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</si>
  <si>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</si>
  <si>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</si>
  <si>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</si>
  <si>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</si>
  <si>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</si>
  <si>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</si>
  <si>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</si>
  <si>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</si>
  <si>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</si>
  <si>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</si>
  <si>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</si>
  <si>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</si>
  <si>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</si>
  <si>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</si>
  <si>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</si>
  <si>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</si>
  <si>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</si>
  <si>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</si>
  <si>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</si>
  <si>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</si>
  <si>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</si>
  <si>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</si>
  <si>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</si>
  <si>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</si>
  <si>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</si>
  <si>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</si>
  <si>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</si>
  <si>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</si>
  <si>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</si>
  <si>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</si>
  <si>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</si>
  <si>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</si>
  <si>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</si>
  <si>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</si>
  <si>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</si>
  <si>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</si>
  <si>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</si>
  <si>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</si>
  <si>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</si>
  <si>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</si>
  <si>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</si>
  <si>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</si>
  <si>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</si>
  <si>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</si>
  <si>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</si>
  <si>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</si>
  <si>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</si>
  <si>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</si>
  <si>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</si>
  <si>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</si>
  <si>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</si>
  <si>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</si>
  <si>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</si>
  <si>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</si>
  <si>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</si>
  <si>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</si>
  <si>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</si>
  <si>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</si>
  <si>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</si>
  <si>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</si>
  <si>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</si>
  <si>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</si>
  <si>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</si>
  <si>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</si>
  <si>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</si>
  <si>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</si>
  <si>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</si>
  <si>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</si>
  <si>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</si>
  <si>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</si>
  <si>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</si>
  <si>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</si>
  <si>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</si>
  <si>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</si>
  <si>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</si>
  <si>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</si>
  <si>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</si>
  <si>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</si>
  <si>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</si>
  <si>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</si>
  <si>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</si>
  <si>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</si>
  <si>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</si>
  <si>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</si>
  <si>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</si>
  <si>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</si>
  <si>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</si>
  <si>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</si>
  <si>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</si>
  <si>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</si>
  <si>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</si>
  <si>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</si>
  <si>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</si>
  <si>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</si>
  <si>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</si>
  <si>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</si>
  <si>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</si>
  <si>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</si>
  <si>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</si>
  <si>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</si>
  <si>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</si>
  <si>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</si>
  <si>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</si>
  <si>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</si>
  <si>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</si>
  <si>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</si>
  <si>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</si>
  <si>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</si>
  <si>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</si>
  <si>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</si>
  <si>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</si>
  <si>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</si>
  <si>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</si>
  <si>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</si>
  <si>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</si>
  <si>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</si>
  <si>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</si>
  <si>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</si>
  <si>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</si>
  <si>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</si>
  <si>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</si>
  <si>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</si>
  <si>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</si>
  <si>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</si>
  <si>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</si>
  <si>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</si>
  <si>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</si>
  <si>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</si>
  <si>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</si>
  <si>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</si>
  <si>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</si>
  <si>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</si>
  <si>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</si>
  <si>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</si>
  <si>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</si>
  <si>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</si>
  <si>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</si>
  <si>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</si>
  <si>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</si>
  <si>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</si>
  <si>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</si>
  <si>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</si>
  <si>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</si>
  <si>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</si>
  <si>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</si>
  <si>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</si>
  <si>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</si>
  <si>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</si>
  <si>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</si>
  <si>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</si>
  <si>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</si>
  <si>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</si>
  <si>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</si>
  <si>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</si>
  <si>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</si>
  <si>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</si>
  <si>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</si>
  <si>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</si>
  <si>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</si>
  <si>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</si>
  <si>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</si>
  <si>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</si>
  <si>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</si>
  <si>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</si>
  <si>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</si>
  <si>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</si>
  <si>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</si>
  <si>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</si>
  <si>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</si>
  <si>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</si>
  <si>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</si>
  <si>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</si>
  <si>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</si>
  <si>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</si>
  <si>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</si>
  <si>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</si>
  <si>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</si>
  <si>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</si>
  <si>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</si>
  <si>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</si>
  <si>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</si>
  <si>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</si>
  <si>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</si>
  <si>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</si>
  <si>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</si>
  <si>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</si>
  <si>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</si>
  <si>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</si>
  <si>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</si>
  <si>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</si>
  <si>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</si>
  <si>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</si>
  <si>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</si>
  <si>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</si>
  <si>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</si>
  <si>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</si>
  <si>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</si>
  <si>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</si>
  <si>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</si>
  <si>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</si>
  <si>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</si>
  <si>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</si>
  <si>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</si>
  <si>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</si>
  <si>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</si>
  <si>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</si>
  <si>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</si>
  <si>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</si>
  <si>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</si>
  <si>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</si>
  <si>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</si>
  <si>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</si>
  <si>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</si>
  <si>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</si>
  <si>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</si>
  <si>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</si>
  <si>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</si>
  <si>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</si>
  <si>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</si>
  <si>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</si>
  <si>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</si>
  <si>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</si>
  <si>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</si>
  <si>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</si>
  <si>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</si>
  <si>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</si>
  <si>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</si>
  <si>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</si>
  <si>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</si>
  <si>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</si>
  <si>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</si>
  <si>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</si>
  <si>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</si>
  <si>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</si>
  <si>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</si>
  <si>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</si>
  <si>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</si>
  <si>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</si>
  <si>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</si>
  <si>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</si>
  <si>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</si>
  <si>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</si>
  <si>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</si>
  <si>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</si>
  <si>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</si>
  <si>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</si>
  <si>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</si>
  <si>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</si>
  <si>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</si>
  <si>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</si>
  <si>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</si>
  <si>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</si>
  <si>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</si>
  <si>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</si>
  <si>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</si>
  <si>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</si>
  <si>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</si>
  <si>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</si>
  <si>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</si>
  <si>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</si>
  <si>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</si>
  <si>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</si>
  <si>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</si>
  <si>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</si>
  <si>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</si>
  <si>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</si>
  <si>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</si>
  <si>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</si>
  <si>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</si>
  <si>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</si>
  <si>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</si>
  <si>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</si>
  <si>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</si>
  <si>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</si>
  <si>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</si>
  <si>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</si>
  <si>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</si>
  <si>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</si>
  <si>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</si>
  <si>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</si>
  <si>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</si>
  <si>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</si>
  <si>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</si>
  <si>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</si>
  <si>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</si>
  <si>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</si>
  <si>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</si>
  <si>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</si>
  <si>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</si>
  <si>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</si>
  <si>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</si>
  <si>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</si>
  <si>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</si>
  <si>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</si>
  <si>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</si>
  <si>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</si>
  <si>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</si>
  <si>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</si>
  <si>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</si>
  <si>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</si>
  <si>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</si>
  <si>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</si>
  <si>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</si>
  <si>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</si>
  <si>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</si>
  <si>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</si>
  <si>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</si>
  <si>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</si>
  <si>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</si>
  <si>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</si>
  <si>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</si>
  <si>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</si>
  <si>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</si>
  <si>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</si>
  <si>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</si>
  <si>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</si>
  <si>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</si>
  <si>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</si>
  <si>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</si>
  <si>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</si>
  <si>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</si>
  <si>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</si>
  <si>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</si>
  <si>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</si>
  <si>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</si>
  <si>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</si>
  <si>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</si>
  <si>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</si>
  <si>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</si>
  <si>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</si>
  <si>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</si>
  <si>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</si>
  <si>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</si>
  <si>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</si>
  <si>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</si>
  <si>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</si>
  <si>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</si>
  <si>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</si>
  <si>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</si>
  <si>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</si>
  <si>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</si>
  <si>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</si>
  <si>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</si>
  <si>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</si>
  <si>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</si>
  <si>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</si>
  <si>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</si>
  <si>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</si>
  <si>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</si>
  <si>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</si>
  <si>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</si>
  <si>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</si>
  <si>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</si>
  <si>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</si>
  <si>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</si>
  <si>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</si>
  <si>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</si>
  <si>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</si>
  <si>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</si>
  <si>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</si>
  <si>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</si>
  <si>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</si>
  <si>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</si>
  <si>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</si>
  <si>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</si>
  <si>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</si>
  <si>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</si>
  <si>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</si>
  <si>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</si>
  <si>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</si>
  <si>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</si>
  <si>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</si>
  <si>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</si>
  <si>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</si>
  <si>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</si>
  <si>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</si>
  <si>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</si>
  <si>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</si>
  <si>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</si>
  <si>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</si>
  <si>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</si>
  <si>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</si>
  <si>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</si>
  <si>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</si>
  <si>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</si>
  <si>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</si>
  <si>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</si>
  <si>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</si>
  <si>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</si>
  <si>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</si>
  <si>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</si>
  <si>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</si>
  <si>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</si>
  <si>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</si>
  <si>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</si>
  <si>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</si>
  <si>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</si>
  <si>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</si>
  <si>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</si>
  <si>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</si>
  <si>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</si>
  <si>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</si>
  <si>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</si>
  <si>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</si>
  <si>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</si>
  <si>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</si>
  <si>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</si>
  <si>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</si>
  <si>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</si>
  <si>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</si>
  <si>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</si>
  <si>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</si>
  <si>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</si>
  <si>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</si>
  <si>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</si>
  <si>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</si>
  <si>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</si>
  <si>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</si>
  <si>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</si>
  <si>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</si>
  <si>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</si>
  <si>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</si>
  <si>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</si>
  <si>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</si>
  <si>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</si>
  <si>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</si>
  <si>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</si>
  <si>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</si>
  <si>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</si>
  <si>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</si>
  <si>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</si>
  <si>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</si>
  <si>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</si>
  <si>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</si>
  <si>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</si>
  <si>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</si>
  <si>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</si>
  <si>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</si>
  <si>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</si>
  <si>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</si>
  <si>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</si>
  <si>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</si>
  <si>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</si>
  <si>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</si>
  <si>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</si>
  <si>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</si>
  <si>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</si>
  <si>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</si>
  <si>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</si>
  <si>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</si>
  <si>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</si>
  <si>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</si>
  <si>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</si>
  <si>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</si>
  <si>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</si>
  <si>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</si>
  <si>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</si>
  <si>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</si>
  <si>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</si>
  <si>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</si>
  <si>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</si>
  <si>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</si>
  <si>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</si>
  <si>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</si>
  <si>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</si>
  <si>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</si>
  <si>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</si>
  <si>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</si>
  <si>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</si>
  <si>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</si>
  <si>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</si>
  <si>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</si>
  <si>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</si>
  <si>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</si>
  <si>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</si>
  <si>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</si>
  <si>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</si>
  <si>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</si>
  <si>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</si>
  <si>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</si>
  <si>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</si>
  <si>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</si>
  <si>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</si>
  <si>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</si>
  <si>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</si>
  <si>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</si>
  <si>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</si>
  <si>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</si>
  <si>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</si>
  <si>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</si>
  <si>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</si>
  <si>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</si>
  <si>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</si>
  <si>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</si>
  <si>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</si>
  <si>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</si>
  <si>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</si>
  <si>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</si>
  <si>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</si>
  <si>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</si>
  <si>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</si>
  <si>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</si>
  <si>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</si>
  <si>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</si>
  <si>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</si>
  <si>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</si>
  <si>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</si>
  <si>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</si>
  <si>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</si>
  <si>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</si>
  <si>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</si>
  <si>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</si>
  <si>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</si>
  <si>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</si>
  <si>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</si>
  <si>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</si>
  <si>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</si>
  <si>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</si>
  <si>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</si>
  <si>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</si>
  <si>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</si>
  <si>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</si>
  <si>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</si>
  <si>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</si>
  <si>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</si>
  <si>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</si>
  <si>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</si>
  <si>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</si>
  <si>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</si>
  <si>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</si>
  <si>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</si>
  <si>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</si>
  <si>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</si>
  <si>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</si>
  <si>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</si>
  <si>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</si>
  <si>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</si>
  <si>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</si>
  <si>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</si>
  <si>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</si>
  <si>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</si>
  <si>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</si>
  <si>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</si>
  <si>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</si>
  <si>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</si>
  <si>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</si>
  <si>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</si>
  <si>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</si>
  <si>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</si>
  <si>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</si>
  <si>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</si>
  <si>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</si>
  <si>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</si>
  <si>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</si>
  <si>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</si>
  <si>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</si>
  <si>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</si>
  <si>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</si>
  <si>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</si>
  <si>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</si>
  <si>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</si>
  <si>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</si>
  <si>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</si>
  <si>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</si>
  <si>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</si>
  <si>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</si>
  <si>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</si>
  <si>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</si>
  <si>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</si>
  <si>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</si>
  <si>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</si>
  <si>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</si>
  <si>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</si>
  <si>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</si>
  <si>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</si>
  <si>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</si>
  <si>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</si>
  <si>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</si>
  <si>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</si>
  <si>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</si>
  <si>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</si>
  <si>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</si>
  <si>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</si>
  <si>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</si>
  <si>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</si>
  <si>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</si>
  <si>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</si>
  <si>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</si>
  <si>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</si>
  <si>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</si>
  <si>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</si>
  <si>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</si>
  <si>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</si>
  <si>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</si>
  <si>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</si>
  <si>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</si>
  <si>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</si>
  <si>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</si>
  <si>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</si>
  <si>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</si>
  <si>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</si>
  <si>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</si>
  <si>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</si>
  <si>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</si>
  <si>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</si>
  <si>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</si>
  <si>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</si>
  <si>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</si>
  <si>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</si>
  <si>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</si>
  <si>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</si>
  <si>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</si>
  <si>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</si>
  <si>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</si>
  <si>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</si>
  <si>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</si>
  <si>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</si>
  <si>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</si>
  <si>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</si>
  <si>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</si>
  <si>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</si>
  <si>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</si>
  <si>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</si>
  <si>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</si>
  <si>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</si>
  <si>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</si>
  <si>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</si>
  <si>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</si>
  <si>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</si>
  <si>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</si>
  <si>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</si>
  <si>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</si>
  <si>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</si>
  <si>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</si>
  <si>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</si>
  <si>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</si>
  <si>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</si>
  <si>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</si>
  <si>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</si>
  <si>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</si>
  <si>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</si>
  <si>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</si>
  <si>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</si>
  <si>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</si>
  <si>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</si>
  <si>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</si>
  <si>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</si>
  <si>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</si>
  <si>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</si>
  <si>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</si>
  <si>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</si>
  <si>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</si>
  <si>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</si>
  <si>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</si>
  <si>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</si>
  <si>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</si>
  <si>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</si>
  <si>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</si>
  <si>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</si>
  <si>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</si>
  <si>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</si>
  <si>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</si>
  <si>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</si>
  <si>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</si>
  <si>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</si>
  <si>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</si>
  <si>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</si>
  <si>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</si>
  <si>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</si>
  <si>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</si>
  <si>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</si>
  <si>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</si>
  <si>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</si>
  <si>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</si>
  <si>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</si>
  <si>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</si>
  <si>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</si>
  <si>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</si>
  <si>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</si>
  <si>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</si>
  <si>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</si>
  <si>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</si>
  <si>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</si>
  <si>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</si>
  <si>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</si>
  <si>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</si>
  <si>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</si>
  <si>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</si>
  <si>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</si>
  <si>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</si>
  <si>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</si>
  <si>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</si>
  <si>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</si>
  <si>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</si>
  <si>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</si>
  <si>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</si>
  <si>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</si>
  <si>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</si>
  <si>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</si>
  <si>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</si>
  <si>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</si>
  <si>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</si>
  <si>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</si>
  <si>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</si>
  <si>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</si>
  <si>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</si>
  <si>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</si>
  <si>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</si>
  <si>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</si>
  <si>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</si>
  <si>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</si>
  <si>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</si>
  <si>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</si>
  <si>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</si>
  <si>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</si>
  <si>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</si>
  <si>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</si>
  <si>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</si>
  <si>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</si>
  <si>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</si>
  <si>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</si>
  <si>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</si>
  <si>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</si>
  <si>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</si>
  <si>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</si>
  <si>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</si>
  <si>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</si>
  <si>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</si>
  <si>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</si>
  <si>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</si>
  <si>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</si>
  <si>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</si>
  <si>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</si>
  <si>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</si>
  <si>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</si>
  <si>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</si>
  <si>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</si>
  <si>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</si>
  <si>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</si>
  <si>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</si>
  <si>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</si>
  <si>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</si>
  <si>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</si>
  <si>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</si>
  <si>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</si>
  <si>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</si>
  <si>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</si>
  <si>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</si>
  <si>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</si>
  <si>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</si>
  <si>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</si>
  <si>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</si>
  <si>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</si>
  <si>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</si>
  <si>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</si>
  <si>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</si>
  <si>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</si>
  <si>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</si>
  <si>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</si>
  <si>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</si>
  <si>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</si>
  <si>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</si>
  <si>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</si>
  <si>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</si>
  <si>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</si>
  <si>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</si>
  <si>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</si>
  <si>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</si>
  <si>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</si>
  <si>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</si>
  <si>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</si>
  <si>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</si>
  <si>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</si>
  <si>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</si>
  <si>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</si>
  <si>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</si>
  <si>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</si>
  <si>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</si>
  <si>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</si>
  <si>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</si>
  <si>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</si>
  <si>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</si>
  <si>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</si>
  <si>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</si>
  <si>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</si>
  <si>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</si>
  <si>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</si>
  <si>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</si>
  <si>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</si>
  <si>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</si>
  <si>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</si>
  <si>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</si>
  <si>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</si>
  <si>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</si>
  <si>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</si>
  <si>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</si>
  <si>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</si>
  <si>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</si>
  <si>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</si>
  <si>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</si>
  <si>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</si>
  <si>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</si>
  <si>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</si>
  <si>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</si>
  <si>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</si>
  <si>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</si>
  <si>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</si>
  <si>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</si>
  <si>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</si>
  <si>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</si>
  <si>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</si>
  <si>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</si>
  <si>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</si>
  <si>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</si>
  <si>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</si>
  <si>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</si>
  <si>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</si>
  <si>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</si>
  <si>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</si>
  <si>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</si>
  <si>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</si>
  <si>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</si>
  <si>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</si>
  <si>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</si>
  <si>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</si>
  <si>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</si>
  <si>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</si>
  <si>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</si>
  <si>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</si>
  <si>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</si>
  <si>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</si>
  <si>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</si>
  <si>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</si>
  <si>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</si>
  <si>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</si>
  <si>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</si>
  <si>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</si>
  <si>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</si>
  <si>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</si>
  <si>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</si>
  <si>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</si>
  <si>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</si>
  <si>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</si>
  <si>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</si>
  <si>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</si>
  <si>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</si>
  <si>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</si>
  <si>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</si>
  <si>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</si>
  <si>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</si>
  <si>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</si>
  <si>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</si>
  <si>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</si>
  <si>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</si>
  <si>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</si>
  <si>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</si>
  <si>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</si>
  <si>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</si>
  <si>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</si>
  <si>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</si>
  <si>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</si>
  <si>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</si>
  <si>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</si>
  <si>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</si>
  <si>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</si>
  <si>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</si>
  <si>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</si>
  <si>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</si>
  <si>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</si>
  <si>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</si>
  <si>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</si>
  <si>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</si>
  <si>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</si>
  <si>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</si>
  <si>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</si>
  <si>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</si>
  <si>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</si>
  <si>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</si>
  <si>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</si>
  <si>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</si>
  <si>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</si>
  <si>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</si>
  <si>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</si>
  <si>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</si>
  <si>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</si>
  <si>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</si>
  <si>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</si>
  <si>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</si>
  <si>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</si>
  <si>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</si>
  <si>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</si>
  <si>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</si>
  <si>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</si>
  <si>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</si>
  <si>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</si>
  <si>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</si>
  <si>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</si>
  <si>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</si>
  <si>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</si>
  <si>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</si>
  <si>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</si>
  <si>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</si>
  <si>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</si>
  <si>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</si>
  <si>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</si>
  <si>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</si>
  <si>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</si>
  <si>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</si>
  <si>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</si>
  <si>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</si>
  <si>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</si>
  <si>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</si>
  <si>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</si>
  <si>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</si>
  <si>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</si>
  <si>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</si>
  <si>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</si>
  <si>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</si>
  <si>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</si>
  <si>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</si>
  <si>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</si>
  <si>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</si>
  <si>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</si>
  <si>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</si>
  <si>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</si>
  <si>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</si>
  <si>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</si>
  <si>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</si>
  <si>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</si>
  <si>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</si>
  <si>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</si>
  <si>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</si>
  <si>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</si>
  <si>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</si>
  <si>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</si>
  <si>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</si>
  <si>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</si>
  <si>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</si>
  <si>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</si>
  <si>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</si>
  <si>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</si>
  <si>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</si>
  <si>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</si>
  <si>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</si>
  <si>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</si>
  <si>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</si>
  <si>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</si>
  <si>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</si>
  <si>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</si>
  <si>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</si>
  <si>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</si>
  <si>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</si>
  <si>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</si>
  <si>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</si>
  <si>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</si>
  <si>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</si>
  <si>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</si>
  <si>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</si>
  <si>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</si>
  <si>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</si>
  <si>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</si>
  <si>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</si>
  <si>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</si>
  <si>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</si>
  <si>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</si>
  <si>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</si>
  <si>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</si>
  <si>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</si>
  <si>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</si>
  <si>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</si>
  <si>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</si>
  <si>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</si>
  <si>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</si>
  <si>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</si>
  <si>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</si>
  <si>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</si>
  <si>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</si>
  <si>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</si>
  <si>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</si>
  <si>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</si>
  <si>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</si>
  <si>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</si>
  <si>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</si>
  <si>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</si>
  <si>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</si>
  <si>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</si>
  <si>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</si>
  <si>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</si>
  <si>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</si>
  <si>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</si>
  <si>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</si>
  <si>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</si>
  <si>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</si>
  <si>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</si>
  <si>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</si>
  <si>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</si>
  <si>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</si>
  <si>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</si>
  <si>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</si>
  <si>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</si>
  <si>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</si>
  <si>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</si>
  <si>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</si>
  <si>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</si>
  <si>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</si>
  <si>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</si>
  <si>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</si>
  <si>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</si>
  <si>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</si>
  <si>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</si>
  <si>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</si>
  <si>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</si>
  <si>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</si>
  <si>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</si>
  <si>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</si>
  <si>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</si>
  <si>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</si>
  <si>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</si>
  <si>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</si>
  <si>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</si>
  <si>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</si>
  <si>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</si>
  <si>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</si>
  <si>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</si>
  <si>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</si>
  <si>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</si>
  <si>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</si>
  <si>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</si>
  <si>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</si>
  <si>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</si>
  <si>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</si>
  <si>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</si>
  <si>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</si>
  <si>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</si>
  <si>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</si>
  <si>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</si>
  <si>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</si>
  <si>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</si>
  <si>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</si>
  <si>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</si>
  <si>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</si>
  <si>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</si>
  <si>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</si>
  <si>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</si>
  <si>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</si>
  <si>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</si>
  <si>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</si>
  <si>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</si>
  <si>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</si>
  <si>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</si>
  <si>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</si>
  <si>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</si>
  <si>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</si>
  <si>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</si>
  <si>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</si>
  <si>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</si>
  <si>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</si>
  <si>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</si>
  <si>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</si>
  <si>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</si>
  <si>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</si>
  <si>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</si>
  <si>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</si>
  <si>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</si>
  <si>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</si>
  <si>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</si>
  <si>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</si>
  <si>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</si>
  <si>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</si>
  <si>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</si>
  <si>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</si>
  <si>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</si>
  <si>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</si>
  <si>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</si>
  <si>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</si>
  <si>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</si>
  <si>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</si>
  <si>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</si>
  <si>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</si>
  <si>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</si>
  <si>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</si>
  <si>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</si>
  <si>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</si>
  <si>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</si>
  <si>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</si>
  <si>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</si>
  <si>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</si>
  <si>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</si>
  <si>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</si>
  <si>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</si>
  <si>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</si>
  <si>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</si>
  <si>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</si>
  <si>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</si>
  <si>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</si>
  <si>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</si>
  <si>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</si>
  <si>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</si>
  <si>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</si>
  <si>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</si>
  <si>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</si>
  <si>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</si>
  <si>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</si>
  <si>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</si>
  <si>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</si>
  <si>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</si>
  <si>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</si>
  <si>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</si>
  <si>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</si>
  <si>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</si>
  <si>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</si>
  <si>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</si>
  <si>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</si>
  <si>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</si>
  <si>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</si>
  <si>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</si>
  <si>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</si>
  <si>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</si>
  <si>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</si>
  <si>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</si>
  <si>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</si>
  <si>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</si>
  <si>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</si>
  <si>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</si>
  <si>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</si>
  <si>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</si>
  <si>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</si>
  <si>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</si>
  <si>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</si>
  <si>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</si>
  <si>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</si>
  <si>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</si>
  <si>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</si>
  <si>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</si>
  <si>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</si>
  <si>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</si>
  <si>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</si>
  <si>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</si>
  <si>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</si>
  <si>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</si>
  <si>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</si>
  <si>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</si>
  <si>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</si>
  <si>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</si>
  <si>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</si>
  <si>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</si>
  <si>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</si>
  <si>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</si>
  <si>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</si>
  <si>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</si>
  <si>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</si>
  <si>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</si>
  <si>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</si>
  <si>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</si>
  <si>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</si>
  <si>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</si>
  <si>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</si>
  <si>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</si>
  <si>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</si>
  <si>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</si>
  <si>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</si>
  <si>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</si>
  <si>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</si>
  <si>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</si>
  <si>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</si>
  <si>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</si>
  <si>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</si>
  <si>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</si>
  <si>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</si>
  <si>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</si>
  <si>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</si>
  <si>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</si>
  <si>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</si>
  <si>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</si>
  <si>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</si>
  <si>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</si>
  <si>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</si>
  <si>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</si>
  <si>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</si>
  <si>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</si>
  <si>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</si>
  <si>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</si>
  <si>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</si>
  <si>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</si>
  <si>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</si>
  <si>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</si>
  <si>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</si>
  <si>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</si>
  <si>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</si>
  <si>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</si>
  <si>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</si>
  <si>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</si>
  <si>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</si>
  <si>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</si>
  <si>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</si>
  <si>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</si>
  <si>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</si>
  <si>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</si>
  <si>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</si>
  <si>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</si>
  <si>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</si>
  <si>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</si>
  <si>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</si>
  <si>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</si>
  <si>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</si>
  <si>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</si>
  <si>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</si>
  <si>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</si>
  <si>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</si>
  <si>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</si>
  <si>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</si>
  <si>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</si>
  <si>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</si>
  <si>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</si>
  <si>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</si>
  <si>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</si>
  <si>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</si>
  <si>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</si>
  <si>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</si>
  <si>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</si>
  <si>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</si>
  <si>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</si>
  <si>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</si>
  <si>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</si>
  <si>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</si>
  <si>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</si>
  <si>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</si>
  <si>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</si>
  <si>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</si>
  <si>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</si>
  <si>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</si>
  <si>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</si>
  <si>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</si>
  <si>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</si>
  <si>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</si>
  <si>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</si>
  <si>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</si>
  <si>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</si>
  <si>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</si>
  <si>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</si>
  <si>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</si>
  <si>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</si>
  <si>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</si>
  <si>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</si>
  <si>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</si>
  <si>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</si>
  <si>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</si>
  <si>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</si>
  <si>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</si>
  <si>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</si>
  <si>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</si>
  <si>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</si>
  <si>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</si>
  <si>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</si>
  <si>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</si>
  <si>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</si>
  <si>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</si>
  <si>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</si>
  <si>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</si>
  <si>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</si>
  <si>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</si>
  <si>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</si>
  <si>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</si>
  <si>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</si>
  <si>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</si>
  <si>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</si>
  <si>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</si>
  <si>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</si>
  <si>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</si>
  <si>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</si>
  <si>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</si>
  <si>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</si>
  <si>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</si>
  <si>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</si>
  <si>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</si>
  <si>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</si>
  <si>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</si>
  <si>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</si>
  <si>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</si>
  <si>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</si>
  <si>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</si>
  <si>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</si>
  <si>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</si>
  <si>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</si>
  <si>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</si>
  <si>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</si>
  <si>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</si>
  <si>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</si>
  <si>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</si>
  <si>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</si>
  <si>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</si>
  <si>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</si>
  <si>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</si>
  <si>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</si>
  <si>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</si>
  <si>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</si>
  <si>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</si>
  <si>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</si>
  <si>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</si>
  <si>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</si>
  <si>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</si>
  <si>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</si>
  <si>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</si>
  <si>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</si>
  <si>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</si>
  <si>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</si>
  <si>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</si>
  <si>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</si>
  <si>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</si>
  <si>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</si>
  <si>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</si>
  <si>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</si>
  <si>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</si>
  <si>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</si>
  <si>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</si>
  <si>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</si>
  <si>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</si>
  <si>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</si>
  <si>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</si>
  <si>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</si>
  <si>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</si>
  <si>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</si>
  <si>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</si>
  <si>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</si>
  <si>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</si>
  <si>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</si>
  <si>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</si>
  <si>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</si>
  <si>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</si>
  <si>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</si>
  <si>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</si>
  <si>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</si>
  <si>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</si>
  <si>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</si>
  <si>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</si>
  <si>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</si>
  <si>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</si>
  <si>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</si>
  <si>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</si>
  <si>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</si>
  <si>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</si>
  <si>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</si>
  <si>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</si>
  <si>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</si>
  <si>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</si>
  <si>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</si>
  <si>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</si>
  <si>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</si>
  <si>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</si>
  <si>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</si>
  <si>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</si>
  <si>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</si>
  <si>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</si>
  <si>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</si>
  <si>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</si>
  <si>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</si>
  <si>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</si>
  <si>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</si>
  <si>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</si>
  <si>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</si>
  <si>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</si>
  <si>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</si>
  <si>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</si>
  <si>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</si>
  <si>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</si>
  <si>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</si>
  <si>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</si>
  <si>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</si>
  <si>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</si>
  <si>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</si>
  <si>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</si>
  <si>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</si>
  <si>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</si>
  <si>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</si>
  <si>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</si>
  <si>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</si>
  <si>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</si>
  <si>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</si>
  <si>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</si>
  <si>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</si>
  <si>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</si>
  <si>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</si>
  <si>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</si>
  <si>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</si>
  <si>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</si>
  <si>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</si>
  <si>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</si>
  <si>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</si>
  <si>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</si>
  <si>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</si>
  <si>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</si>
  <si>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</si>
  <si>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</si>
  <si>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</si>
  <si>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</si>
  <si>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</si>
  <si>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</si>
  <si>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</si>
  <si>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</si>
  <si>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</si>
  <si>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</si>
  <si>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</si>
  <si>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</si>
  <si>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</si>
  <si>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</si>
  <si>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</si>
  <si>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</si>
  <si>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</si>
  <si>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</si>
  <si>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</si>
  <si>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</si>
  <si>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</si>
  <si>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</si>
  <si>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</si>
  <si>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</si>
  <si>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</si>
  <si>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</si>
  <si>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</si>
  <si>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</si>
  <si>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</si>
  <si>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</si>
  <si>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</si>
  <si>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</si>
  <si>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</si>
  <si>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</si>
  <si>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</si>
  <si>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</si>
  <si>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</si>
  <si>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</si>
  <si>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</si>
  <si>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</si>
  <si>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</si>
  <si>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</si>
  <si>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</si>
  <si>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</si>
  <si>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</si>
  <si>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</si>
  <si>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</si>
  <si>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</si>
  <si>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</si>
  <si>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</si>
  <si>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</si>
  <si>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</si>
  <si>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</si>
  <si>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</si>
  <si>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</si>
  <si>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</si>
  <si>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</si>
  <si>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</si>
  <si>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</si>
  <si>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</si>
  <si>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</si>
  <si>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</si>
  <si>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</si>
  <si>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</si>
  <si>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</si>
  <si>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</si>
  <si>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</si>
  <si>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</si>
  <si>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</si>
  <si>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</si>
  <si>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</si>
  <si>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</si>
  <si>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</si>
  <si>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</si>
  <si>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</si>
  <si>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</si>
  <si>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</si>
  <si>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</si>
  <si>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</si>
  <si>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</si>
  <si>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</si>
  <si>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</si>
  <si>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</si>
  <si>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</si>
  <si>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</si>
  <si>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</si>
  <si>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</si>
  <si>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</si>
  <si>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</si>
  <si>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</si>
  <si>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</si>
  <si>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</si>
  <si>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</si>
  <si>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</si>
  <si>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</si>
  <si>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</si>
  <si>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</si>
  <si>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</si>
  <si>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</si>
  <si>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</si>
  <si>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</si>
  <si>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</si>
  <si>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</si>
  <si>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</si>
  <si>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</si>
  <si>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</si>
  <si>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</si>
  <si>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</si>
  <si>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</si>
  <si>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</si>
  <si>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</si>
  <si>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</si>
  <si>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</si>
  <si>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</si>
  <si>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</si>
  <si>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</si>
  <si>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</si>
  <si>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</si>
  <si>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</si>
  <si>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</si>
  <si>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</si>
  <si>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</si>
  <si>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</si>
  <si>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</si>
  <si>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</si>
  <si>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</si>
  <si>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</si>
  <si>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</si>
  <si>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</si>
  <si>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</si>
  <si>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</si>
  <si>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</si>
  <si>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</si>
  <si>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</si>
  <si>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</si>
  <si>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</si>
  <si>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</si>
  <si>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</si>
  <si>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</si>
  <si>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</si>
  <si>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</si>
  <si>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</si>
  <si>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</si>
  <si>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</si>
  <si>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</si>
  <si>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</si>
  <si>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</si>
  <si>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</si>
  <si>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</si>
  <si>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</si>
  <si>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</si>
  <si>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</si>
  <si>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</si>
  <si>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</si>
  <si>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</si>
  <si>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</si>
  <si>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</si>
  <si>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</si>
  <si>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</si>
  <si>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</si>
  <si>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</si>
  <si>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</si>
  <si>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</si>
  <si>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</si>
  <si>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</si>
  <si>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</si>
  <si>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</si>
  <si>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</si>
  <si>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</si>
  <si>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</si>
  <si>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</si>
  <si>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</si>
  <si>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</si>
  <si>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</si>
  <si>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</si>
  <si>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</si>
  <si>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</si>
  <si>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</si>
  <si>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</si>
  <si>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</si>
  <si>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</si>
  <si>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</si>
  <si>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</si>
  <si>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</si>
  <si>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</si>
  <si>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</si>
  <si>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</si>
  <si>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</si>
  <si>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</si>
  <si>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</si>
  <si>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</si>
  <si>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</si>
  <si>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</si>
  <si>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</si>
  <si>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</si>
  <si>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</si>
  <si>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</si>
  <si>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</si>
  <si>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</si>
  <si>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</si>
  <si>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</si>
  <si>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</si>
  <si>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</si>
  <si>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</si>
  <si>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</si>
  <si>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</si>
  <si>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</si>
  <si>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</si>
  <si>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</si>
  <si>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</si>
  <si>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</si>
  <si>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</si>
  <si>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</si>
  <si>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</si>
  <si>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</si>
  <si>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</si>
  <si>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</si>
  <si>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</si>
  <si>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</si>
  <si>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</si>
  <si>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</si>
  <si>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</si>
  <si>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</si>
  <si>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</si>
  <si>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</si>
  <si>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</si>
  <si>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</si>
  <si>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</si>
  <si>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</si>
  <si>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</si>
  <si>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</si>
  <si>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</si>
  <si>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</si>
  <si>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</si>
  <si>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</si>
  <si>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</si>
  <si>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</si>
  <si>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</si>
  <si>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</si>
  <si>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</si>
  <si>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</si>
  <si>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</si>
  <si>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</si>
  <si>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</si>
  <si>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</si>
  <si>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</si>
  <si>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</si>
  <si>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</si>
  <si>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</si>
  <si>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</si>
  <si>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</si>
  <si>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</si>
  <si>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</si>
  <si>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</si>
  <si>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</si>
  <si>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</si>
  <si>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</si>
  <si>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</si>
  <si>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</si>
  <si>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</si>
  <si>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</si>
  <si>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</si>
  <si>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</si>
  <si>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</si>
  <si>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</si>
  <si>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</si>
  <si>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</si>
  <si>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</si>
  <si>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</si>
  <si>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</si>
  <si>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</si>
  <si>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</si>
  <si>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</si>
  <si>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</si>
  <si>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</si>
  <si>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</si>
  <si>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</si>
  <si>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</si>
  <si>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</si>
  <si>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</si>
  <si>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</si>
  <si>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</si>
  <si>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</si>
  <si>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</si>
  <si>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</si>
  <si>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</si>
  <si>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</si>
  <si>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</si>
  <si>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</si>
  <si>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</si>
  <si>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</si>
  <si>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</si>
  <si>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</si>
  <si>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</si>
  <si>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</si>
  <si>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</si>
  <si>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</si>
  <si>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</si>
  <si>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</si>
  <si>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</si>
  <si>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</si>
  <si>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</si>
  <si>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</si>
  <si>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</si>
  <si>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</si>
  <si>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</si>
  <si>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</si>
  <si>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</si>
  <si>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</si>
  <si>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</si>
  <si>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</si>
  <si>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</si>
  <si>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</si>
  <si>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</si>
  <si>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</si>
  <si>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</si>
  <si>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</si>
  <si>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</si>
  <si>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</si>
  <si>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</si>
  <si>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</si>
  <si>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</si>
  <si>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</si>
  <si>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</si>
  <si>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</si>
  <si>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</si>
  <si>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</si>
  <si>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</si>
  <si>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</si>
  <si>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</si>
  <si>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</si>
  <si>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</si>
  <si>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</si>
  <si>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</si>
  <si>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</si>
  <si>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</si>
  <si>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</si>
  <si>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</si>
  <si>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</si>
  <si>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</si>
  <si>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</si>
  <si>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</si>
  <si>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</si>
  <si>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</si>
  <si>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</si>
  <si>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</si>
  <si>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</si>
  <si>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</si>
  <si>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</si>
  <si>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</si>
  <si>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</si>
  <si>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</si>
  <si>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</si>
  <si>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</si>
  <si>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</si>
  <si>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</si>
  <si>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</si>
  <si>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</si>
  <si>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</si>
  <si>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</si>
  <si>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</si>
  <si>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</si>
  <si>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</si>
  <si>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</si>
  <si>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</si>
  <si>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</si>
  <si>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</si>
  <si>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</si>
  <si>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</si>
  <si>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</si>
  <si>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</si>
  <si>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</si>
  <si>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</si>
  <si>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</si>
  <si>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</si>
  <si>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</si>
  <si>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</si>
  <si>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</si>
  <si>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</si>
  <si>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</si>
  <si>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</si>
  <si>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</si>
  <si>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</si>
  <si>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</si>
  <si>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</si>
  <si>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</si>
  <si>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</si>
  <si>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</si>
  <si>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</si>
  <si>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</si>
  <si>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</si>
  <si>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</si>
  <si>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</si>
  <si>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</si>
  <si>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</si>
  <si>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</si>
  <si>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</si>
  <si>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</si>
  <si>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</si>
  <si>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</si>
  <si>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</si>
  <si>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</si>
  <si>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</si>
  <si>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</si>
  <si>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</si>
  <si>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</si>
  <si>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</si>
  <si>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</si>
  <si>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</si>
  <si>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</si>
  <si>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</si>
  <si>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</si>
  <si>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</si>
  <si>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</si>
  <si>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</si>
  <si>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</si>
  <si>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</si>
  <si>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</si>
  <si>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</si>
  <si>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</si>
  <si>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</si>
  <si>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</si>
  <si>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</si>
  <si>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</si>
  <si>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</si>
  <si>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</si>
  <si>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</si>
  <si>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</si>
  <si>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</si>
  <si>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</si>
  <si>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</si>
  <si>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</si>
  <si>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</si>
  <si>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</si>
  <si>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</si>
  <si>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</si>
  <si>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</si>
  <si>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</si>
  <si>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</si>
  <si>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</si>
  <si>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</si>
  <si>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</si>
  <si>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</si>
  <si>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</si>
  <si>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</si>
  <si>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</si>
  <si>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</si>
  <si>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</si>
  <si>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</si>
  <si>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</si>
  <si>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</si>
  <si>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</si>
  <si>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</si>
  <si>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</si>
  <si>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</si>
  <si>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</si>
  <si>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</si>
  <si>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</si>
  <si>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</si>
  <si>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</si>
  <si>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</si>
  <si>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</si>
  <si>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</si>
  <si>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</si>
  <si>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</si>
  <si>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</si>
  <si>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</si>
  <si>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</si>
  <si>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</si>
  <si>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</si>
  <si>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</si>
  <si>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</si>
  <si>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</si>
  <si>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</si>
  <si>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</si>
  <si>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</si>
  <si>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</si>
  <si>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</si>
  <si>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</si>
  <si>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</si>
  <si>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</si>
  <si>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</si>
  <si>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</si>
  <si>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</si>
  <si>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</si>
  <si>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</si>
  <si>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</si>
  <si>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</si>
  <si>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</si>
  <si>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</si>
  <si>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</si>
  <si>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</si>
  <si>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</si>
  <si>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</si>
  <si>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</si>
  <si>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</si>
  <si>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</si>
  <si>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</si>
  <si>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</si>
  <si>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</si>
  <si>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</si>
  <si>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</si>
  <si>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</si>
  <si>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</si>
  <si>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</si>
  <si>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</si>
  <si>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</si>
  <si>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</si>
  <si>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</si>
  <si>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</si>
  <si>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</si>
  <si>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</si>
  <si>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</si>
  <si>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</si>
  <si>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</si>
  <si>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</si>
  <si>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</si>
  <si>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</si>
  <si>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</si>
  <si>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</si>
  <si>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</si>
  <si>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</si>
  <si>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</si>
  <si>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</si>
  <si>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</si>
  <si>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</si>
  <si>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</si>
  <si>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</si>
  <si>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</si>
  <si>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</si>
  <si>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</si>
  <si>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</si>
  <si>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</si>
  <si>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</si>
  <si>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</si>
  <si>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</si>
  <si>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</si>
  <si>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</si>
  <si>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</si>
  <si>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</si>
  <si>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</si>
  <si>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</si>
  <si>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</si>
  <si>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</si>
  <si>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</si>
  <si>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</si>
  <si>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</si>
  <si>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</si>
  <si>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</si>
  <si>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</si>
  <si>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</si>
  <si>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</si>
  <si>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</si>
  <si>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</si>
  <si>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</si>
  <si>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</si>
  <si>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</si>
  <si>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</si>
  <si>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</si>
  <si>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</si>
  <si>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</si>
  <si>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</si>
  <si>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</si>
  <si>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</si>
  <si>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</si>
  <si>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</si>
  <si>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</si>
  <si>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</si>
  <si>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</si>
  <si>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</si>
  <si>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</si>
  <si>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</si>
  <si>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</si>
  <si>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</si>
  <si>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</si>
  <si>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</si>
  <si>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</si>
  <si>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</si>
  <si>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</si>
  <si>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</si>
  <si>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</si>
  <si>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</si>
  <si>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</si>
  <si>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</si>
  <si>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</si>
  <si>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</si>
  <si>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</si>
  <si>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</si>
  <si>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</si>
  <si>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</si>
  <si>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</si>
  <si>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</si>
  <si>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</si>
  <si>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</si>
  <si>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</si>
  <si>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</si>
  <si>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</si>
  <si>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</si>
  <si>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</si>
  <si>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</si>
  <si>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</si>
  <si>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</si>
  <si>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</si>
  <si>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</si>
  <si>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</si>
  <si>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</si>
  <si>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</si>
  <si>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</si>
  <si>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</si>
  <si>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</si>
  <si>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</si>
  <si>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</si>
  <si>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</si>
  <si>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</si>
  <si>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</si>
  <si>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</si>
  <si>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</si>
  <si>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</si>
  <si>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</si>
  <si>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</si>
  <si>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</si>
  <si>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</si>
  <si>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</si>
  <si>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</si>
  <si>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</si>
  <si>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</si>
  <si>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</si>
  <si>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</si>
  <si>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</si>
  <si>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</si>
  <si>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</si>
  <si>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</si>
  <si>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</si>
  <si>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</si>
  <si>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</si>
  <si>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</si>
  <si>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</si>
  <si>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</si>
  <si>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</si>
  <si>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</si>
  <si>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</si>
  <si>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</si>
  <si>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</si>
  <si>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</si>
  <si>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</si>
  <si>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</si>
  <si>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</si>
  <si>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</si>
  <si>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</si>
  <si>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</si>
  <si>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</si>
  <si>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</si>
  <si>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</si>
  <si>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</si>
  <si>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</si>
  <si>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</si>
  <si>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</si>
  <si>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</si>
  <si>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</si>
  <si>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</si>
  <si>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</si>
  <si>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</si>
  <si>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</si>
  <si>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</si>
  <si>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</si>
  <si>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</si>
  <si>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</si>
  <si>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</si>
  <si>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</si>
  <si>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</si>
  <si>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</si>
  <si>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</si>
  <si>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</si>
  <si>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</si>
  <si>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</si>
  <si>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</si>
  <si>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</si>
  <si>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</si>
  <si>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</si>
  <si>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</si>
  <si>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</si>
  <si>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</si>
  <si>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</si>
  <si>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</si>
  <si>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</si>
  <si>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</si>
  <si>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</si>
  <si>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</si>
  <si>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</si>
  <si>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</si>
  <si>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</si>
  <si>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</si>
  <si>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</si>
  <si>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</si>
  <si>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</si>
  <si>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</si>
  <si>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</si>
  <si>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</si>
  <si>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</si>
  <si>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</si>
  <si>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</si>
  <si>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</si>
  <si>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</si>
  <si>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</si>
  <si>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</si>
  <si>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</si>
  <si>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</si>
  <si>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</si>
  <si>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</si>
  <si>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</si>
  <si>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</si>
  <si>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</si>
  <si>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</si>
  <si>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</si>
  <si>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</si>
  <si>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</si>
  <si>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</si>
  <si>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</si>
  <si>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</si>
  <si>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</si>
  <si>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</si>
  <si>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</si>
  <si>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</si>
  <si>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</si>
  <si>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</si>
  <si>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</si>
  <si>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</si>
  <si>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</si>
  <si>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</si>
  <si>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</si>
  <si>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</si>
  <si>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</si>
  <si>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</si>
  <si>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</si>
  <si>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</si>
  <si>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</si>
  <si>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</si>
  <si>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</si>
  <si>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</si>
  <si>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</si>
  <si>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</si>
  <si>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</si>
  <si>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</si>
  <si>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</si>
  <si>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</si>
  <si>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</si>
  <si>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</si>
  <si>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</si>
  <si>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</si>
  <si>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</si>
  <si>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</si>
  <si>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</si>
  <si>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</si>
  <si>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</si>
  <si>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</si>
  <si>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</si>
  <si>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</si>
  <si>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</si>
  <si>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</si>
  <si>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</si>
  <si>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</si>
  <si>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</si>
  <si>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</si>
  <si>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</si>
  <si>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</si>
  <si>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</si>
  <si>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</si>
  <si>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</si>
  <si>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</si>
  <si>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</si>
  <si>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</si>
  <si>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</si>
  <si>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</si>
  <si>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</si>
  <si>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</si>
  <si>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</si>
  <si>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</si>
  <si>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</si>
  <si>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</si>
  <si>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</si>
  <si>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</si>
  <si>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</si>
  <si>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</si>
  <si>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</si>
  <si>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</si>
  <si>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</si>
  <si>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</si>
  <si>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</si>
  <si>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</si>
  <si>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</si>
  <si>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</si>
  <si>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</si>
  <si>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</si>
  <si>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</si>
  <si>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</si>
  <si>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</si>
  <si>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</si>
  <si>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</si>
  <si>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</si>
  <si>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</si>
  <si>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</si>
  <si>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</si>
  <si>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</si>
  <si>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</si>
  <si>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</si>
  <si>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</si>
  <si>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</si>
  <si>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</si>
  <si>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</si>
  <si>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</si>
  <si>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</si>
  <si>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</si>
  <si>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</si>
  <si>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</si>
  <si>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</si>
  <si>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</si>
  <si>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</si>
  <si>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</si>
  <si>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</si>
  <si>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</si>
  <si>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</si>
  <si>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</si>
  <si>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</si>
  <si>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</si>
  <si>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</si>
  <si>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</si>
  <si>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</si>
  <si>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</si>
  <si>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</si>
  <si>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</si>
  <si>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</si>
  <si>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</si>
  <si>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</si>
  <si>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</si>
  <si>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</si>
  <si>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</si>
  <si>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</si>
  <si>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</si>
  <si>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</si>
  <si>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</si>
  <si>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</si>
  <si>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</si>
  <si>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</si>
  <si>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</si>
  <si>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</si>
  <si>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</si>
  <si>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</si>
  <si>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</si>
  <si>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</si>
  <si>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</si>
  <si>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</si>
  <si>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</si>
  <si>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</si>
  <si>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</si>
  <si>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</si>
  <si>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</si>
  <si>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</si>
  <si>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</si>
  <si>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</si>
  <si>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</si>
  <si>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</si>
  <si>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</si>
  <si>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</si>
  <si>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</si>
  <si>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</si>
  <si>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</si>
  <si>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</si>
  <si>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</si>
  <si>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</si>
  <si>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</si>
  <si>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</si>
  <si>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</si>
  <si>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</si>
  <si>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</si>
  <si>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</si>
  <si>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</si>
  <si>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</si>
  <si>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</si>
  <si>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</si>
  <si>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</si>
  <si>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</si>
  <si>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</si>
  <si>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</si>
  <si>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</si>
  <si>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</si>
  <si>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</si>
  <si>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</si>
  <si>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</si>
  <si>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</si>
  <si>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</si>
  <si>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</si>
  <si>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</si>
  <si>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</si>
  <si>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</si>
  <si>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</si>
  <si>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</si>
  <si>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</si>
  <si>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</si>
  <si>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</si>
  <si>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</si>
  <si>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</si>
  <si>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</si>
  <si>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</si>
  <si>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</si>
  <si>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</si>
  <si>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</si>
  <si>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</si>
  <si>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</si>
  <si>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</si>
  <si>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</si>
  <si>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</si>
  <si>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</si>
  <si>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</si>
  <si>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</si>
  <si>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</si>
  <si>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</si>
  <si>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</si>
  <si>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</si>
  <si>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</si>
  <si>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</si>
  <si>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</si>
  <si>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</si>
  <si>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</si>
  <si>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</si>
  <si>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</si>
  <si>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</si>
  <si>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</si>
  <si>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</si>
  <si>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</si>
  <si>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</si>
  <si>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</si>
  <si>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</si>
  <si>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</si>
  <si>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</si>
  <si>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</si>
  <si>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</si>
  <si>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</si>
  <si>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</si>
  <si>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</si>
  <si>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</si>
  <si>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</si>
  <si>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</si>
  <si>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</si>
  <si>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</si>
  <si>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</si>
  <si>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</si>
  <si>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</si>
  <si>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</si>
  <si>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</si>
  <si>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</si>
  <si>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</si>
  <si>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</si>
  <si>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</si>
  <si>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</si>
  <si>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</si>
  <si>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</si>
  <si>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</si>
  <si>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</si>
  <si>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</si>
  <si>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</si>
  <si>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</si>
  <si>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</si>
  <si>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</si>
  <si>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</si>
  <si>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</si>
  <si>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</si>
  <si>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</si>
  <si>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</si>
  <si>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</si>
  <si>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</si>
  <si>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</si>
  <si>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</si>
  <si>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</si>
  <si>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</si>
  <si>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</si>
  <si>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</si>
  <si>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</si>
  <si>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</si>
  <si>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</si>
  <si>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</si>
  <si>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</si>
  <si>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</si>
  <si>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</si>
  <si>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</si>
  <si>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</si>
  <si>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</si>
  <si>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</si>
  <si>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</si>
  <si>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</si>
  <si>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</si>
  <si>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</si>
  <si>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</si>
  <si>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</si>
  <si>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</si>
  <si>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</si>
  <si>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</si>
  <si>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</si>
  <si>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</si>
  <si>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</si>
  <si>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</si>
  <si>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</si>
  <si>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</si>
  <si>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</si>
  <si>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</si>
  <si>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</si>
  <si>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</si>
  <si>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</si>
  <si>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</si>
  <si>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</si>
  <si>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</si>
  <si>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</si>
  <si>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</si>
  <si>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</si>
  <si>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</si>
  <si>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</si>
  <si>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</si>
  <si>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</si>
  <si>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</si>
  <si>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</si>
  <si>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</si>
  <si>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</si>
  <si>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</si>
  <si>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</si>
  <si>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</si>
  <si>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</si>
  <si>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</si>
  <si>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</si>
  <si>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</si>
  <si>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</si>
  <si>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</si>
  <si>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</si>
  <si>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</si>
  <si>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</si>
  <si>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</si>
  <si>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</si>
  <si>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</si>
  <si>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</si>
  <si>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</si>
  <si>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</si>
  <si>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</si>
  <si>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</si>
  <si>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</si>
  <si>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</si>
  <si>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</si>
  <si>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</si>
  <si>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</si>
  <si>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</si>
  <si>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</si>
  <si>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</si>
  <si>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</si>
  <si>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</si>
  <si>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</si>
  <si>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</si>
  <si>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</si>
  <si>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</si>
  <si>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</si>
  <si>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</si>
  <si>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</si>
  <si>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</si>
  <si>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</si>
  <si>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</si>
  <si>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</si>
  <si>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</si>
  <si>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</si>
  <si>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</si>
  <si>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</si>
  <si>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</si>
  <si>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</si>
  <si>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</si>
  <si>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</si>
  <si>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</si>
  <si>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</si>
  <si>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</si>
  <si>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</si>
  <si>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</si>
  <si>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</si>
  <si>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</si>
  <si>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</si>
  <si>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</si>
  <si>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</si>
  <si>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</si>
  <si>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</si>
  <si>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</si>
  <si>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</si>
  <si>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</si>
  <si>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</si>
  <si>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</si>
  <si>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</si>
  <si>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</si>
  <si>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</si>
  <si>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</si>
  <si>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</si>
  <si>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</si>
  <si>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</si>
  <si>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</si>
  <si>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</si>
  <si>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</si>
  <si>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</si>
  <si>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</si>
  <si>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</si>
  <si>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</si>
  <si>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</si>
  <si>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</si>
  <si>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</si>
  <si>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</si>
  <si>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</si>
  <si>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</si>
  <si>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</si>
  <si>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</si>
  <si>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</si>
  <si>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</si>
  <si>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</si>
  <si>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</si>
  <si>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</si>
  <si>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</si>
  <si>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</si>
  <si>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</si>
  <si>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</si>
  <si>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</si>
  <si>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</si>
  <si>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</si>
  <si>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</si>
  <si>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</si>
  <si>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</si>
  <si>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</si>
  <si>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</si>
  <si>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</si>
  <si>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</si>
  <si>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</si>
  <si>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</si>
  <si>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</si>
  <si>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</si>
  <si>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</si>
  <si>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</si>
  <si>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</si>
  <si>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</si>
  <si>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</si>
  <si>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</si>
  <si>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</si>
  <si>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</si>
  <si>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</si>
  <si>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</si>
  <si>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</si>
  <si>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</si>
  <si>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</si>
  <si>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</si>
  <si>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</si>
  <si>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</si>
  <si>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</si>
  <si>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</si>
  <si>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</si>
  <si>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</si>
  <si>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</si>
  <si>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</si>
  <si>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</si>
  <si>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</si>
  <si>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</si>
  <si>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</si>
  <si>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</si>
  <si>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</si>
  <si>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</si>
  <si>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</si>
  <si>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</si>
  <si>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</si>
  <si>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</si>
  <si>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</si>
  <si>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</si>
  <si>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</si>
  <si>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</si>
  <si>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</si>
  <si>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</si>
  <si>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</si>
  <si>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</si>
  <si>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</si>
  <si>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</si>
  <si>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</si>
  <si>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</si>
  <si>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</si>
  <si>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</si>
  <si>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</si>
  <si>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</si>
  <si>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</si>
  <si>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</si>
  <si>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</si>
  <si>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</si>
  <si>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</si>
  <si>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</si>
  <si>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</si>
  <si>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</si>
  <si>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</si>
  <si>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</si>
  <si>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</si>
  <si>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</si>
  <si>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</si>
  <si>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</si>
  <si>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</si>
  <si>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</si>
  <si>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</si>
  <si>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</si>
  <si>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</si>
  <si>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</si>
  <si>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</si>
  <si>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</si>
  <si>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</si>
  <si>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</si>
  <si>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</si>
  <si>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</si>
  <si>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</si>
  <si>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</si>
  <si>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</si>
  <si>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</si>
  <si>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</si>
  <si>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</si>
  <si>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</si>
  <si>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</si>
  <si>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</si>
  <si>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</si>
  <si>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</si>
  <si>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</si>
  <si>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</si>
  <si>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</si>
  <si>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</si>
  <si>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</si>
  <si>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</si>
  <si>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</si>
  <si>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</si>
  <si>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</si>
  <si>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</si>
  <si>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</si>
  <si>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</si>
  <si>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</si>
  <si>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</si>
  <si>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</si>
  <si>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</si>
  <si>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</si>
  <si>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</si>
  <si>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</si>
  <si>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</si>
  <si>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</si>
  <si>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</si>
  <si>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</si>
  <si>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</si>
  <si>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</si>
  <si>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</si>
  <si>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</si>
  <si>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</si>
  <si>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</si>
  <si>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</si>
  <si>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</si>
  <si>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</si>
  <si>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</si>
  <si>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</si>
  <si>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</si>
  <si>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</si>
  <si>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</si>
  <si>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</si>
  <si>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</si>
  <si>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</si>
  <si>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</si>
  <si>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</si>
  <si>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</si>
  <si>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</si>
  <si>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</si>
  <si>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</si>
  <si>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</si>
  <si>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</si>
  <si>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</si>
  <si>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</si>
  <si>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</si>
  <si>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</si>
  <si>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</si>
  <si>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</si>
  <si>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</si>
  <si>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</si>
  <si>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</si>
  <si>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</si>
  <si>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</si>
  <si>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</si>
  <si>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</si>
  <si>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</si>
  <si>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</si>
  <si>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</si>
  <si>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</si>
  <si>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</si>
  <si>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</si>
  <si>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</si>
  <si>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</si>
  <si>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</si>
  <si>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</si>
  <si>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</si>
  <si>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</si>
  <si>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</si>
  <si>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</si>
  <si>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</si>
  <si>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</si>
  <si>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</si>
  <si>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</si>
  <si>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</si>
  <si>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</si>
  <si>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</si>
  <si>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</si>
  <si>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</si>
  <si>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</si>
  <si>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</si>
  <si>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</si>
  <si>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</si>
  <si>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</si>
  <si>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</si>
  <si>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</si>
  <si>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</si>
  <si>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</si>
  <si>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</si>
  <si>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</si>
  <si>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</si>
  <si>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</si>
  <si>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</si>
  <si>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</si>
  <si>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</si>
  <si>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</si>
  <si>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</si>
  <si>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</si>
  <si>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</si>
  <si>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</si>
  <si>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</si>
  <si>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</si>
  <si>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</si>
  <si>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</si>
  <si>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</si>
  <si>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</si>
  <si>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</si>
  <si>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</si>
  <si>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</si>
  <si>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</si>
  <si>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</si>
  <si>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</si>
  <si>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</si>
  <si>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</si>
  <si>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</si>
  <si>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</si>
  <si>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</si>
  <si>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</si>
  <si>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</si>
  <si>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</si>
  <si>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</si>
  <si>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</si>
  <si>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</si>
  <si>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</si>
  <si>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</si>
  <si>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</si>
  <si>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</si>
  <si>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</si>
  <si>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</si>
  <si>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</si>
  <si>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</si>
  <si>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</si>
  <si>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</si>
  <si>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</si>
  <si>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</si>
  <si>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</si>
  <si>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</si>
  <si>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</si>
  <si>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</si>
  <si>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</si>
  <si>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</si>
  <si>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</si>
  <si>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</si>
  <si>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</si>
  <si>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</si>
  <si>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</si>
  <si>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</si>
  <si>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</si>
  <si>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</si>
  <si>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</si>
  <si>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</si>
  <si>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</si>
  <si>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</si>
  <si>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</si>
  <si>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</si>
  <si>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</si>
  <si>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</si>
  <si>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</si>
  <si>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</si>
  <si>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</si>
  <si>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</si>
  <si>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</si>
  <si>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</si>
  <si>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</si>
  <si>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</si>
  <si>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</si>
  <si>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</si>
  <si>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</si>
  <si>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</si>
  <si>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</si>
  <si>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</si>
  <si>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</si>
  <si>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</si>
  <si>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</si>
  <si>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</si>
  <si>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</si>
  <si>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</si>
  <si>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</si>
  <si>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</si>
  <si>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</si>
  <si>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</si>
  <si>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</si>
  <si>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</si>
  <si>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</si>
  <si>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</si>
  <si>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</si>
  <si>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</si>
  <si>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</si>
  <si>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</si>
  <si>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</si>
  <si>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</si>
  <si>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</si>
  <si>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</si>
  <si>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</si>
  <si>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</si>
  <si>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</si>
  <si>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</si>
  <si>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</si>
  <si>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</si>
  <si>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</si>
  <si>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</si>
  <si>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</si>
  <si>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</si>
  <si>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</si>
  <si>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</si>
  <si>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</si>
  <si>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</si>
  <si>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</si>
  <si>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</si>
  <si>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</si>
  <si>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</si>
  <si>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</si>
  <si>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</si>
  <si>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</si>
  <si>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</si>
  <si>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</si>
  <si>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</si>
  <si>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</si>
  <si>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</si>
  <si>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</si>
  <si>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</si>
  <si>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</si>
  <si>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</si>
  <si>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</si>
  <si>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</si>
  <si>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</si>
  <si>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</si>
  <si>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</si>
  <si>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</si>
  <si>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</si>
  <si>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</si>
  <si>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</si>
  <si>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</si>
  <si>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</si>
  <si>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</si>
  <si>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</si>
  <si>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</si>
  <si>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</si>
  <si>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</si>
  <si>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</si>
  <si>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</si>
  <si>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</si>
  <si>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</si>
  <si>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</si>
  <si>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</si>
  <si>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</si>
  <si>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</si>
  <si>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</si>
  <si>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</si>
  <si>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</si>
  <si>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</si>
  <si>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</si>
  <si>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</si>
  <si>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</si>
  <si>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</si>
  <si>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</si>
  <si>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</si>
  <si>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</si>
  <si>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</si>
  <si>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</si>
  <si>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</si>
  <si>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</si>
  <si>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</si>
  <si>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</si>
  <si>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</si>
  <si>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</si>
  <si>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</si>
  <si>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</si>
  <si>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</si>
  <si>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</si>
  <si>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</si>
  <si>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</si>
  <si>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</si>
  <si>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</si>
  <si>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</si>
  <si>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</si>
  <si>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</si>
  <si>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</si>
  <si>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</si>
  <si>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</si>
  <si>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</si>
  <si>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</si>
  <si>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</si>
  <si>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</si>
  <si>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</si>
  <si>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</si>
  <si>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</si>
  <si>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</si>
  <si>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</si>
  <si>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</si>
  <si>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</si>
  <si>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</si>
  <si>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</si>
  <si>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</si>
  <si>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</si>
  <si>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</si>
  <si>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</si>
  <si>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</si>
  <si>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</si>
  <si>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</si>
  <si>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</si>
  <si>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</si>
  <si>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</si>
  <si>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</si>
  <si>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</si>
  <si>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</si>
  <si>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</si>
  <si>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</si>
  <si>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</si>
  <si>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</si>
  <si>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</si>
  <si>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</si>
  <si>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</si>
  <si>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</si>
  <si>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</si>
  <si>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</si>
  <si>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</si>
  <si>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</si>
  <si>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</si>
  <si>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</si>
  <si>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</si>
  <si>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</si>
  <si>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</si>
  <si>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</si>
  <si>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</si>
  <si>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</si>
  <si>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</si>
  <si>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</si>
  <si>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</si>
  <si>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</si>
  <si>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</si>
  <si>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</si>
  <si>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</si>
  <si>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</si>
  <si>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</si>
  <si>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</si>
  <si>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</si>
  <si>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</si>
  <si>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</si>
  <si>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</si>
  <si>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</si>
  <si>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</si>
  <si>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</si>
  <si>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</si>
  <si>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</si>
  <si>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</si>
  <si>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</si>
  <si>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</si>
  <si>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</si>
  <si>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</si>
  <si>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</si>
  <si>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</si>
  <si>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</si>
  <si>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</si>
  <si>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</si>
  <si>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</si>
  <si>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</si>
  <si>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</si>
  <si>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</si>
  <si>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</si>
  <si>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</si>
  <si>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</si>
  <si>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</si>
  <si>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</si>
  <si>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</si>
  <si>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</si>
  <si>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</si>
  <si>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</si>
  <si>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</si>
  <si>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</si>
  <si>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</si>
  <si>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</si>
  <si>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</si>
  <si>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</si>
  <si>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</si>
  <si>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</si>
  <si>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</si>
  <si>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</si>
  <si>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</si>
  <si>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</si>
  <si>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</si>
  <si>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</si>
  <si>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</si>
  <si>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</si>
  <si>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</si>
  <si>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</si>
  <si>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</si>
  <si>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</si>
  <si>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</si>
  <si>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</si>
  <si>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</si>
  <si>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</si>
  <si>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</si>
  <si>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</si>
  <si>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</si>
  <si>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</si>
  <si>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</si>
  <si>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</si>
  <si>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</si>
  <si>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</si>
  <si>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</si>
  <si>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</si>
  <si>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</si>
  <si>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</si>
  <si>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</si>
  <si>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</si>
  <si>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</si>
  <si>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</si>
  <si>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</si>
  <si>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</si>
  <si>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</si>
  <si>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</si>
  <si>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</si>
  <si>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</si>
  <si>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</si>
  <si>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</si>
  <si>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</si>
  <si>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</si>
  <si>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</si>
  <si>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</si>
  <si>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</si>
  <si>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</si>
  <si>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</si>
  <si>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</si>
  <si>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</si>
  <si>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</si>
  <si>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</si>
  <si>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</si>
  <si>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</si>
  <si>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</si>
  <si>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</si>
  <si>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</si>
  <si>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</si>
  <si>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</si>
  <si>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</si>
  <si>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</si>
  <si>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</si>
  <si>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</si>
  <si>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</si>
  <si>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</si>
  <si>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</si>
  <si>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</si>
  <si>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</si>
  <si>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</si>
  <si>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</si>
  <si>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</si>
  <si>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</si>
  <si>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</si>
  <si>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</si>
  <si>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</si>
  <si>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</si>
  <si>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</si>
  <si>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</si>
  <si>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</si>
  <si>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</si>
  <si>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</si>
  <si>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</si>
  <si>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</si>
  <si>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</si>
  <si>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</si>
  <si>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</si>
  <si>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</si>
  <si>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</si>
  <si>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</si>
  <si>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</si>
  <si>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</si>
  <si>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</si>
  <si>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</si>
  <si>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</si>
  <si>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</si>
  <si>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</si>
  <si>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</si>
  <si>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</si>
  <si>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</si>
  <si>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</si>
  <si>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</si>
  <si>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</si>
  <si>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</si>
  <si>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</si>
  <si>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</si>
  <si>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</si>
  <si>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</si>
  <si>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</si>
  <si>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</si>
  <si>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</si>
  <si>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</si>
  <si>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</si>
  <si>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</si>
  <si>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</si>
  <si>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</si>
  <si>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</si>
  <si>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</si>
  <si>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</si>
  <si>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</si>
  <si>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</si>
  <si>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</si>
  <si>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</si>
  <si>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</si>
  <si>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</si>
  <si>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</si>
  <si>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</si>
  <si>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</si>
  <si>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</si>
  <si>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</si>
  <si>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</si>
  <si>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</si>
  <si>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</si>
  <si>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</si>
  <si>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</si>
  <si>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</si>
  <si>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</si>
  <si>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</si>
  <si>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</si>
  <si>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</si>
  <si>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</si>
  <si>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</si>
  <si>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</si>
  <si>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</si>
  <si>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</si>
  <si>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</si>
  <si>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</si>
  <si>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</si>
  <si>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</si>
  <si>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</si>
  <si>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</si>
  <si>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</si>
  <si>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</si>
  <si>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</si>
  <si>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</si>
  <si>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</si>
  <si>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</si>
  <si>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</si>
  <si>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</si>
  <si>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</si>
  <si>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</si>
  <si>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</si>
  <si>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</si>
  <si>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</si>
  <si>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</si>
  <si>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</si>
  <si>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</si>
  <si>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</si>
  <si>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</si>
  <si>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</si>
  <si>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</si>
  <si>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</si>
  <si>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</si>
  <si>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</si>
  <si>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</si>
  <si>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</si>
  <si>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</si>
  <si>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</si>
  <si>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</si>
  <si>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</si>
  <si>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</si>
  <si>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</si>
  <si>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</si>
  <si>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</si>
  <si>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</si>
  <si>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</si>
  <si>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</si>
  <si>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</si>
  <si>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</si>
  <si>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</si>
  <si>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</si>
  <si>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</si>
  <si>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</si>
  <si>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</si>
  <si>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</si>
  <si>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</si>
  <si>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</si>
  <si>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</si>
  <si>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</si>
  <si>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</si>
  <si>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</si>
  <si>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</si>
  <si>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</si>
  <si>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</si>
  <si>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</si>
  <si>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</si>
  <si>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</si>
  <si>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</si>
  <si>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</si>
  <si>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</si>
  <si>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</si>
  <si>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</si>
  <si>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</si>
  <si>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</si>
  <si>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</si>
  <si>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</si>
  <si>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</si>
  <si>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</si>
  <si>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</si>
  <si>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</si>
  <si>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</si>
  <si>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</si>
  <si>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</si>
  <si>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</si>
  <si>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</si>
  <si>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</si>
  <si>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</si>
  <si>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</si>
  <si>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</si>
  <si>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</si>
  <si>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</si>
  <si>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</si>
  <si>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</si>
  <si>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</si>
  <si>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</si>
  <si>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</si>
  <si>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</si>
  <si>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</si>
  <si>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</si>
  <si>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</si>
  <si>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</si>
  <si>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</si>
  <si>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</si>
  <si>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</si>
  <si>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</si>
  <si>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</si>
  <si>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</si>
  <si>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</si>
  <si>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</si>
  <si>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</si>
  <si>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</si>
  <si>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</si>
  <si>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</si>
  <si>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</si>
  <si>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</si>
  <si>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</si>
  <si>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</si>
  <si>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</si>
  <si>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</si>
  <si>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</si>
  <si>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</si>
  <si>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</si>
  <si>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</si>
  <si>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</si>
  <si>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</si>
  <si>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</si>
  <si>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</si>
  <si>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</si>
  <si>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</si>
  <si>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</si>
  <si>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</si>
  <si>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</si>
  <si>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</si>
  <si>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</si>
  <si>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</si>
  <si>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</si>
  <si>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</si>
  <si>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</si>
  <si>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</si>
  <si>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</si>
  <si>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</si>
  <si>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</si>
  <si>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</si>
  <si>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</si>
  <si>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</si>
  <si>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</si>
  <si>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</si>
  <si>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</si>
  <si>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</si>
  <si>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</si>
  <si>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</si>
  <si>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</si>
  <si>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</si>
  <si>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</si>
  <si>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</si>
  <si>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</si>
  <si>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</si>
  <si>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</si>
  <si>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</si>
  <si>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</si>
  <si>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</si>
  <si>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</si>
  <si>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</si>
  <si>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</si>
  <si>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</si>
  <si>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</si>
  <si>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</si>
  <si>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</si>
  <si>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</si>
  <si>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</si>
  <si>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</si>
  <si>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</si>
  <si>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</si>
  <si>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</si>
  <si>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</si>
  <si>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</si>
  <si>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</si>
  <si>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</si>
  <si>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</si>
  <si>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</si>
  <si>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</si>
  <si>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</si>
  <si>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</si>
  <si>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</si>
  <si>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</si>
  <si>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</si>
  <si>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</si>
  <si>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</si>
  <si>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</si>
  <si>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</si>
  <si>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</si>
  <si>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</si>
  <si>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</si>
  <si>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</si>
  <si>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</si>
  <si>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</si>
  <si>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</si>
  <si>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</si>
  <si>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</si>
  <si>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</si>
  <si>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</si>
  <si>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</si>
  <si>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</si>
  <si>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</si>
  <si>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</si>
  <si>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</si>
  <si>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</si>
  <si>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</si>
  <si>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</si>
  <si>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</si>
  <si>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</si>
  <si>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</si>
  <si>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</si>
  <si>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</si>
  <si>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</si>
  <si>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</si>
  <si>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</si>
  <si>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</si>
  <si>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</si>
  <si>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</si>
  <si>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</si>
  <si>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</si>
  <si>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</si>
  <si>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</si>
  <si>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</si>
  <si>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</si>
  <si>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</si>
  <si>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</si>
  <si>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</si>
  <si>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</si>
  <si>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</si>
  <si>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</si>
  <si>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</si>
  <si>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</si>
  <si>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</si>
  <si>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</si>
  <si>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</si>
  <si>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</si>
  <si>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</si>
  <si>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</si>
  <si>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</si>
  <si>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</si>
  <si>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</si>
  <si>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</si>
  <si>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</si>
  <si>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</si>
  <si>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</si>
  <si>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</si>
  <si>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</si>
  <si>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</si>
  <si>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</si>
  <si>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</si>
  <si>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</si>
  <si>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</si>
  <si>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</si>
  <si>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</si>
  <si>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</si>
  <si>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</si>
  <si>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</si>
  <si>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</si>
  <si>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</si>
  <si>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</si>
  <si>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</si>
  <si>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</si>
  <si>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</si>
  <si>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</si>
  <si>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</si>
  <si>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</si>
  <si>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</si>
  <si>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</si>
  <si>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</si>
  <si>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</si>
  <si>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</si>
  <si>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</si>
  <si>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</si>
  <si>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</si>
  <si>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</si>
  <si>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</si>
  <si>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</si>
  <si>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</si>
  <si>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</si>
  <si>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</si>
  <si>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</si>
  <si>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</si>
  <si>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</si>
  <si>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</si>
  <si>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</si>
  <si>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</si>
  <si>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</si>
  <si>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</si>
  <si>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</si>
  <si>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</si>
  <si>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</si>
  <si>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</si>
  <si>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</si>
  <si>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</si>
  <si>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</si>
  <si>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</si>
  <si>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</si>
  <si>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</si>
  <si>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</si>
  <si>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</si>
  <si>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</si>
  <si>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</si>
  <si>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</si>
  <si>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</si>
  <si>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</si>
  <si>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</si>
  <si>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</si>
  <si>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</si>
  <si>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</si>
  <si>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</si>
  <si>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</si>
  <si>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</si>
  <si>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</si>
  <si>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</si>
  <si>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</si>
  <si>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</si>
  <si>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</si>
  <si>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</si>
  <si>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</si>
  <si>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</si>
  <si>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</si>
  <si>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</si>
  <si>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</si>
  <si>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</si>
  <si>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</si>
  <si>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</si>
  <si>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</si>
  <si>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</si>
  <si>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</si>
  <si>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</si>
  <si>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</si>
  <si>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</si>
  <si>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</si>
  <si>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</si>
  <si>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</si>
  <si>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</si>
  <si>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</si>
  <si>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</si>
  <si>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</si>
  <si>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</si>
  <si>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</si>
  <si>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</si>
  <si>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</si>
  <si>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</si>
  <si>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</si>
  <si>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</si>
  <si>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</si>
  <si>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</si>
  <si>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</si>
  <si>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</si>
  <si>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</si>
  <si>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</si>
  <si>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</si>
  <si>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</si>
  <si>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</si>
  <si>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</si>
  <si>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</si>
  <si>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</si>
  <si>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</si>
  <si>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</si>
  <si>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</si>
  <si>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</si>
  <si>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</si>
  <si>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</si>
  <si>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</si>
  <si>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</si>
  <si>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</si>
  <si>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</si>
  <si>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</si>
  <si>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</si>
  <si>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</si>
  <si>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</si>
  <si>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</si>
  <si>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</si>
  <si>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</si>
  <si>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</si>
  <si>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</si>
  <si>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</si>
  <si>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</si>
  <si>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</si>
  <si>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</si>
  <si>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</si>
  <si>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</si>
  <si>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</si>
  <si>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</si>
  <si>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</si>
  <si>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</si>
  <si>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</si>
  <si>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</si>
  <si>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</si>
  <si>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</si>
  <si>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</si>
  <si>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</si>
  <si>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</si>
  <si>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</si>
  <si>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</si>
  <si>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</si>
  <si>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</si>
  <si>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</si>
  <si>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</si>
  <si>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</si>
  <si>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</si>
  <si>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</si>
  <si>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</si>
  <si>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</si>
  <si>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</si>
  <si>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</si>
  <si>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</si>
  <si>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</si>
  <si>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</si>
  <si>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</si>
  <si>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</si>
  <si>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</si>
  <si>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</si>
  <si>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</si>
  <si>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</si>
  <si>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</si>
  <si>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</si>
  <si>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</si>
  <si>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</si>
  <si>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</si>
  <si>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</si>
  <si>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</si>
  <si>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</si>
  <si>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</si>
  <si>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</si>
  <si>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</si>
  <si>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</si>
  <si>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</si>
  <si>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</si>
  <si>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</si>
  <si>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</si>
  <si>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</si>
  <si>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</si>
  <si>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</si>
  <si>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</si>
  <si>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</si>
  <si>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</si>
  <si>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</si>
  <si>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</si>
  <si>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</si>
  <si>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</si>
  <si>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</si>
  <si>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</si>
  <si>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</si>
  <si>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</si>
  <si>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</si>
  <si>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</si>
  <si>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</si>
  <si>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</si>
  <si>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</si>
  <si>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</si>
  <si>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</si>
  <si>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</si>
  <si>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</si>
  <si>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</si>
  <si>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</si>
  <si>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</si>
  <si>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</si>
  <si>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</si>
  <si>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</si>
  <si>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</si>
  <si>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</si>
  <si>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</si>
  <si>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</si>
  <si>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</si>
  <si>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</si>
  <si>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</si>
  <si>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</si>
  <si>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</si>
  <si>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</si>
  <si>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</si>
  <si>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</si>
  <si>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</si>
  <si>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</si>
  <si>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</si>
  <si>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</si>
  <si>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</si>
  <si>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</si>
  <si>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</si>
  <si>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</si>
  <si>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</si>
  <si>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</si>
  <si>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</si>
  <si>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</si>
  <si>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</si>
  <si>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</si>
  <si>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</si>
  <si>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</si>
  <si>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</si>
  <si>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</si>
  <si>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</si>
  <si>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</si>
  <si>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</si>
  <si>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</si>
  <si>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</si>
  <si>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</si>
  <si>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</si>
  <si>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</si>
  <si>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</si>
  <si>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</si>
  <si>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</si>
  <si>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</si>
  <si>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</si>
  <si>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</si>
  <si>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</si>
  <si>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</si>
  <si>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</si>
  <si>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</si>
  <si>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</si>
  <si>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</si>
  <si>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</si>
  <si>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</si>
  <si>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</si>
  <si>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</si>
  <si>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</si>
  <si>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</si>
  <si>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</si>
  <si>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</si>
  <si>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</si>
  <si>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</si>
  <si>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</si>
  <si>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</si>
  <si>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</si>
  <si>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</si>
  <si>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</si>
  <si>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</si>
  <si>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</si>
  <si>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</si>
  <si>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</si>
  <si>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</si>
  <si>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</si>
  <si>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</si>
  <si>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</si>
  <si>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</si>
  <si>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</si>
  <si>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</si>
  <si>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</si>
  <si>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</si>
  <si>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</si>
  <si>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</si>
  <si>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</si>
  <si>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</si>
  <si>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</si>
  <si>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</si>
  <si>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</si>
  <si>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</si>
  <si>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</si>
  <si>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</si>
  <si>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</si>
  <si>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</si>
  <si>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</si>
  <si>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</si>
  <si>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</si>
  <si>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</si>
  <si>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</si>
  <si>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</si>
  <si>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</si>
  <si>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</si>
  <si>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</si>
  <si>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</si>
  <si>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</si>
  <si>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</si>
  <si>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</si>
  <si>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</si>
  <si>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</si>
  <si>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</si>
  <si>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</si>
  <si>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</si>
  <si>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</si>
  <si>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</si>
  <si>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</si>
  <si>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</si>
  <si>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</si>
  <si>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</si>
  <si>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</si>
  <si>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</si>
  <si>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</si>
  <si>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</si>
  <si>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</si>
  <si>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</si>
  <si>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</si>
  <si>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</si>
  <si>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</si>
  <si>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</si>
  <si>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</si>
  <si>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</si>
  <si>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</si>
  <si>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</si>
  <si>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</si>
  <si>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</si>
  <si>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</si>
  <si>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</si>
  <si>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</si>
  <si>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</si>
  <si>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</si>
  <si>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</si>
  <si>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</si>
  <si>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</si>
  <si>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</si>
  <si>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</si>
  <si>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</si>
  <si>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</si>
  <si>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</si>
  <si>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</si>
  <si>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</si>
  <si>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</si>
  <si>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</si>
  <si>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</si>
  <si>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</si>
  <si>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</si>
  <si>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</si>
  <si>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</si>
  <si>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</si>
  <si>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</si>
  <si>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</si>
  <si>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</si>
  <si>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</si>
  <si>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</si>
  <si>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</si>
  <si>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</si>
  <si>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</si>
  <si>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</si>
  <si>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</si>
  <si>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</si>
  <si>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</si>
  <si>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</si>
  <si>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</si>
  <si>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</si>
  <si>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</si>
  <si>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</si>
  <si>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</si>
  <si>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</si>
  <si>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</si>
  <si>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</si>
  <si>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</si>
  <si>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</si>
  <si>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</si>
  <si>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</si>
  <si>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</si>
  <si>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</si>
  <si>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</si>
  <si>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</si>
  <si>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</si>
  <si>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</si>
  <si>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</si>
  <si>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</si>
  <si>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</si>
  <si>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</si>
  <si>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</si>
  <si>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</si>
  <si>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</si>
  <si>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</si>
  <si>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</si>
  <si>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</si>
  <si>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</si>
  <si>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</si>
  <si>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</si>
  <si>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</si>
  <si>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</si>
  <si>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</si>
  <si>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</si>
  <si>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</si>
  <si>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</si>
  <si>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</si>
  <si>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</si>
  <si>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</si>
  <si>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</si>
  <si>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</si>
  <si>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</si>
  <si>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</si>
  <si>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</si>
  <si>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</si>
  <si>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</si>
  <si>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</si>
  <si>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</si>
  <si>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</si>
  <si>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</si>
  <si>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</si>
  <si>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</si>
  <si>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</si>
  <si>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</si>
  <si>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</si>
  <si>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</si>
  <si>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</si>
  <si>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</si>
  <si>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</si>
  <si>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</si>
  <si>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</si>
  <si>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</si>
  <si>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</si>
  <si>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</si>
  <si>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</si>
  <si>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</si>
  <si>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</si>
  <si>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</si>
  <si>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</si>
  <si>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</si>
  <si>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</si>
  <si>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</si>
  <si>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</si>
  <si>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</si>
  <si>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</si>
  <si>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</si>
  <si>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</si>
  <si>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</si>
  <si>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</si>
  <si>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</si>
  <si>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</si>
  <si>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</si>
  <si>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</si>
  <si>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</si>
  <si>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</si>
  <si>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</si>
  <si>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</si>
  <si>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</si>
  <si>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</si>
  <si>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</si>
  <si>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</si>
  <si>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</si>
  <si>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</si>
  <si>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</si>
  <si>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</si>
  <si>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</si>
  <si>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</si>
  <si>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</si>
  <si>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</si>
  <si>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</si>
  <si>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</si>
  <si>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</si>
  <si>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</si>
  <si>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</si>
  <si>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</si>
  <si>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</si>
  <si>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</si>
  <si>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</si>
  <si>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</si>
  <si>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</si>
  <si>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</si>
  <si>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</si>
  <si>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</si>
  <si>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</si>
  <si>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</si>
  <si>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</si>
  <si>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</si>
  <si>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</si>
  <si>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</si>
  <si>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</si>
  <si>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</si>
  <si>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</si>
  <si>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</si>
  <si>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</si>
  <si>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</si>
  <si>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</si>
  <si>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</si>
  <si>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</si>
  <si>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</si>
  <si>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</si>
  <si>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</si>
  <si>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</si>
  <si>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</si>
  <si>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</si>
  <si>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</si>
  <si>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</si>
  <si>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</si>
  <si>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</si>
  <si>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</si>
  <si>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</si>
  <si>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</si>
  <si>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</si>
  <si>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</si>
  <si>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</si>
  <si>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</si>
  <si>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</si>
  <si>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</si>
  <si>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</si>
  <si>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</si>
  <si>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</si>
  <si>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</si>
  <si>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</si>
  <si>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</si>
  <si>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</si>
  <si>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</si>
  <si>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</si>
  <si>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</si>
  <si>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</si>
  <si>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</si>
  <si>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</si>
  <si>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</si>
  <si>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</si>
  <si>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</si>
  <si>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</si>
  <si>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</si>
  <si>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</si>
  <si>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</si>
  <si>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</si>
  <si>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</si>
  <si>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</si>
  <si>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</si>
  <si>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</si>
  <si>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</si>
  <si>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</si>
  <si>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</si>
  <si>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</si>
  <si>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</si>
  <si>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</si>
  <si>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</si>
  <si>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</si>
  <si>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</si>
  <si>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</si>
  <si>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</si>
  <si>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</si>
  <si>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</si>
  <si>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</si>
  <si>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</si>
  <si>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</si>
  <si>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</si>
  <si>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</si>
  <si>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</si>
  <si>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</si>
  <si>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</si>
  <si>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</si>
  <si>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</si>
  <si>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</si>
  <si>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</si>
  <si>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</si>
  <si>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</si>
  <si>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</si>
  <si>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</si>
  <si>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</si>
  <si>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</si>
  <si>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</si>
  <si>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</si>
  <si>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</si>
  <si>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</si>
  <si>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</si>
  <si>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</si>
  <si>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</si>
  <si>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</si>
  <si>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</si>
  <si>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</si>
  <si>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</si>
  <si>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</si>
  <si>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</si>
  <si>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</si>
  <si>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</si>
  <si>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</si>
  <si>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</si>
  <si>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</si>
  <si>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</si>
  <si>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</si>
  <si>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</si>
  <si>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</si>
  <si>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</si>
  <si>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</si>
  <si>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</si>
  <si>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</si>
  <si>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</si>
  <si>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</si>
  <si>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</si>
  <si>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</si>
  <si>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</si>
  <si>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</si>
  <si>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</si>
  <si>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</si>
  <si>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</si>
  <si>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</si>
  <si>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</si>
  <si>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</si>
  <si>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</si>
  <si>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</si>
  <si>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</si>
  <si>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</si>
  <si>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</si>
  <si>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</si>
  <si>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</si>
  <si>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</si>
  <si>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</si>
  <si>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</si>
  <si>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</si>
  <si>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</si>
  <si>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</si>
  <si>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</si>
  <si>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</si>
  <si>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</si>
  <si>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</si>
  <si>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</si>
  <si>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</si>
  <si>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</si>
  <si>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</si>
  <si>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</si>
  <si>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</si>
  <si>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</si>
  <si>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</si>
  <si>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</si>
  <si>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</si>
  <si>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</si>
  <si>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</si>
  <si>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</si>
  <si>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</si>
  <si>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</si>
  <si>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</si>
  <si>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</si>
  <si>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</si>
  <si>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</si>
  <si>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</si>
  <si>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</si>
  <si>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</si>
  <si>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</si>
  <si>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</si>
  <si>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</si>
  <si>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</si>
  <si>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</si>
  <si>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</si>
  <si>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</si>
  <si>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</si>
  <si>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</si>
  <si>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</si>
  <si>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</si>
  <si>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</si>
  <si>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</si>
  <si>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</si>
  <si>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</si>
  <si>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</si>
  <si>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</si>
  <si>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</si>
  <si>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</si>
  <si>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</si>
  <si>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</si>
  <si>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</si>
  <si>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</si>
  <si>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</si>
  <si>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</si>
  <si>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</si>
  <si>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</si>
  <si>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</si>
  <si>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</si>
  <si>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</si>
  <si>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</si>
  <si>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</si>
  <si>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</si>
  <si>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</si>
  <si>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</si>
  <si>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</si>
  <si>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</si>
  <si>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</si>
  <si>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</si>
  <si>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</si>
  <si>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</si>
  <si>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</si>
  <si>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</si>
  <si>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</si>
  <si>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</si>
  <si>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</si>
  <si>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</si>
  <si>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</si>
  <si>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</si>
  <si>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</si>
  <si>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</si>
  <si>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</si>
  <si>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</si>
  <si>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</si>
  <si>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</si>
  <si>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</si>
  <si>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</si>
  <si>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</si>
  <si>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</si>
  <si>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</si>
  <si>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</si>
  <si>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</si>
  <si>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</si>
  <si>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</si>
  <si>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</si>
  <si>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</si>
  <si>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</si>
  <si>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</si>
  <si>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</si>
  <si>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</si>
  <si>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</si>
  <si>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</si>
  <si>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</si>
  <si>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</si>
  <si>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</si>
  <si>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</si>
  <si>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</si>
  <si>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</si>
  <si>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</si>
  <si>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</si>
  <si>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</si>
  <si>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</si>
  <si>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</si>
  <si>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</si>
  <si>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</si>
  <si>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</si>
  <si>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</si>
  <si>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</si>
  <si>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</si>
  <si>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</si>
  <si>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</si>
  <si>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</si>
  <si>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</si>
  <si>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</si>
  <si>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</si>
  <si>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</si>
  <si>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</si>
  <si>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</si>
  <si>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</si>
  <si>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</si>
  <si>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</si>
  <si>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</si>
  <si>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</si>
  <si>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</si>
  <si>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</si>
  <si>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</si>
  <si>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</si>
  <si>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</si>
  <si>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</si>
  <si>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</si>
  <si>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</si>
  <si>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</si>
  <si>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</si>
  <si>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</si>
  <si>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</si>
  <si>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</si>
  <si>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</si>
  <si>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</si>
  <si>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</si>
  <si>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</si>
  <si>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</si>
  <si>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</si>
  <si>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</si>
  <si>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</si>
  <si>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</si>
  <si>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</si>
  <si>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</si>
  <si>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</si>
  <si>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</si>
  <si>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</si>
  <si>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</si>
  <si>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</si>
  <si>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</si>
  <si>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</si>
  <si>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</si>
  <si>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</si>
  <si>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</si>
  <si>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</si>
  <si>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</si>
  <si>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</si>
  <si>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</si>
  <si>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</si>
  <si>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</si>
  <si>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</si>
  <si>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</si>
  <si>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</si>
  <si>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</si>
  <si>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</si>
  <si>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</si>
  <si>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</si>
  <si>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</si>
  <si>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</si>
  <si>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</si>
  <si>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</si>
  <si>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</si>
  <si>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</si>
  <si>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</si>
  <si>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</si>
  <si>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</si>
  <si>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</si>
  <si>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</si>
  <si>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</si>
  <si>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</si>
  <si>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</si>
  <si>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</si>
  <si>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</si>
  <si>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</si>
  <si>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</si>
  <si>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</si>
  <si>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</si>
  <si>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</si>
  <si>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</si>
  <si>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</si>
  <si>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</si>
  <si>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</si>
  <si>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</si>
  <si>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</si>
  <si>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</si>
  <si>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</si>
  <si>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</si>
  <si>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</si>
  <si>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</si>
  <si>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</si>
  <si>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</si>
  <si>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</si>
  <si>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</si>
  <si>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</si>
  <si>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</si>
  <si>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</si>
  <si>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</si>
  <si>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</si>
  <si>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</si>
  <si>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</si>
  <si>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</si>
  <si>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</si>
  <si>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</si>
  <si>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</si>
  <si>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</si>
  <si>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</si>
  <si>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</si>
  <si>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</si>
  <si>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</si>
  <si>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</si>
  <si>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</si>
  <si>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</si>
  <si>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</si>
  <si>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</si>
  <si>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</si>
  <si>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</si>
  <si>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</si>
  <si>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</si>
  <si>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</si>
  <si>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</si>
  <si>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</si>
  <si>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</si>
  <si>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</si>
  <si>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</si>
  <si>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</si>
  <si>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</si>
  <si>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</si>
  <si>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</si>
  <si>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</si>
  <si>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</si>
  <si>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</si>
  <si>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</si>
  <si>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</si>
  <si>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</si>
  <si>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</si>
  <si>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</si>
  <si>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</si>
  <si>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</si>
  <si>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</si>
  <si>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</si>
  <si>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</si>
  <si>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</si>
  <si>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</si>
  <si>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</si>
  <si>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</si>
  <si>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</si>
  <si>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</si>
  <si>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</si>
  <si>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</si>
  <si>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</si>
  <si>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</si>
  <si>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</si>
  <si>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</si>
  <si>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</si>
  <si>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</si>
  <si>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</si>
  <si>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</si>
  <si>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</si>
  <si>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</si>
  <si>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</si>
  <si>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</si>
  <si>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</si>
  <si>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</si>
  <si>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</si>
  <si>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</si>
  <si>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</si>
  <si>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</si>
  <si>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</si>
  <si>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</si>
  <si>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</si>
  <si>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</si>
  <si>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</si>
  <si>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</si>
  <si>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</si>
  <si>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</si>
  <si>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</si>
  <si>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</si>
  <si>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</si>
  <si>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</si>
  <si>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</si>
  <si>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</si>
  <si>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</si>
  <si>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</si>
  <si>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</si>
  <si>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</si>
  <si>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</si>
  <si>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</si>
  <si>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</si>
  <si>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</si>
  <si>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</si>
  <si>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</si>
  <si>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</si>
  <si>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</si>
  <si>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</si>
  <si>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</si>
  <si>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</si>
  <si>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</si>
  <si>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</si>
  <si>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</si>
  <si>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</si>
  <si>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</si>
  <si>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</si>
  <si>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</si>
  <si>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</si>
  <si>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</si>
  <si>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</si>
  <si>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</si>
  <si>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</si>
  <si>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</si>
  <si>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</si>
  <si>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</si>
  <si>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</si>
  <si>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</si>
  <si>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</si>
  <si>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</si>
  <si>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</si>
  <si>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</si>
  <si>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</si>
  <si>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</si>
  <si>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</si>
  <si>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</si>
  <si>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</si>
  <si>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</si>
  <si>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</si>
  <si>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</si>
  <si>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</si>
  <si>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</si>
  <si>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</si>
  <si>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</si>
  <si>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</si>
  <si>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</si>
  <si>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</si>
  <si>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</si>
  <si>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</si>
  <si>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</si>
  <si>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</si>
  <si>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</si>
  <si>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</si>
  <si>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</si>
  <si>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</si>
  <si>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</si>
  <si>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</si>
  <si>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</si>
  <si>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</si>
  <si>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</si>
  <si>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</si>
  <si>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</si>
  <si>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</si>
  <si>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</si>
  <si>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</si>
  <si>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</si>
  <si>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</si>
  <si>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</si>
  <si>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</si>
  <si>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</si>
  <si>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</si>
  <si>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</si>
  <si>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</si>
  <si>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</si>
  <si>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</si>
  <si>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</si>
  <si>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</si>
  <si>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</si>
  <si>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</si>
  <si>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</si>
  <si>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</si>
  <si>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</si>
  <si>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</si>
  <si>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</si>
  <si>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</si>
  <si>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</si>
  <si>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</si>
  <si>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</si>
  <si>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</si>
  <si>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</si>
  <si>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</si>
  <si>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</si>
  <si>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</si>
  <si>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</si>
  <si>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</si>
  <si>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</si>
  <si>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</si>
  <si>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</si>
  <si>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</si>
  <si>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</si>
  <si>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</si>
  <si>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</si>
  <si>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</si>
  <si>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</si>
  <si>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</si>
  <si>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</si>
  <si>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</si>
  <si>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</si>
  <si>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</si>
  <si>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</si>
  <si>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</si>
  <si>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</si>
  <si>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</si>
  <si>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</si>
  <si>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</si>
  <si>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</si>
  <si>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</si>
  <si>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</si>
  <si>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</si>
  <si>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</si>
  <si>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</si>
  <si>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</si>
  <si>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</si>
  <si>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</si>
  <si>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</si>
  <si>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</si>
  <si>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</si>
  <si>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</si>
  <si>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</si>
  <si>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</si>
  <si>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</si>
  <si>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</si>
  <si>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</si>
  <si>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</si>
  <si>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</si>
  <si>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</si>
  <si>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</si>
  <si>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</si>
  <si>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</si>
  <si>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</si>
  <si>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</si>
  <si>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</si>
  <si>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</si>
  <si>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</si>
  <si>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</si>
  <si>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</si>
  <si>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</si>
  <si>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</si>
  <si>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</si>
  <si>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</si>
  <si>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</si>
  <si>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</si>
  <si>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</si>
  <si>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</si>
  <si>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</si>
  <si>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</si>
  <si>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</si>
  <si>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</si>
  <si>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</si>
  <si>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</si>
  <si>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</si>
  <si>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</si>
  <si>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</si>
  <si>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</si>
  <si>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</si>
  <si>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</si>
  <si>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</si>
  <si>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</si>
  <si>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</si>
  <si>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</si>
  <si>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</si>
  <si>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</si>
  <si>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</si>
  <si>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</si>
  <si>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</si>
  <si>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</si>
  <si>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</si>
  <si>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</si>
  <si>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</si>
  <si>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</si>
  <si>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</si>
  <si>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</si>
  <si>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</si>
  <si>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</si>
  <si>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</si>
  <si>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</si>
  <si>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</si>
  <si>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</si>
  <si>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</si>
  <si>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</si>
  <si>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</si>
  <si>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</si>
  <si>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</si>
  <si>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</si>
  <si>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</si>
  <si>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</si>
  <si>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</si>
  <si>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</si>
  <si>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</si>
  <si>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</si>
  <si>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</si>
  <si>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</si>
  <si>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</si>
  <si>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</si>
  <si>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</si>
  <si>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</si>
  <si>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</si>
  <si>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</si>
  <si>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</si>
  <si>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</si>
  <si>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</si>
  <si>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</si>
  <si>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</si>
  <si>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</si>
  <si>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</si>
  <si>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</si>
  <si>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</si>
  <si>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</si>
  <si>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</si>
  <si>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</si>
  <si>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</si>
  <si>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</si>
  <si>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</si>
  <si>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</si>
  <si>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</si>
  <si>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</si>
  <si>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</si>
  <si>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</si>
  <si>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</si>
  <si>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</si>
  <si>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</si>
  <si>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</si>
  <si>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</si>
  <si>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</si>
  <si>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</si>
  <si>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</si>
  <si>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</si>
  <si>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</si>
  <si>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</si>
  <si>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</si>
  <si>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</si>
  <si>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</si>
  <si>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</si>
  <si>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</si>
  <si>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</si>
  <si>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</si>
  <si>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</si>
  <si>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</si>
  <si>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</si>
  <si>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</si>
  <si>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</si>
  <si>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</si>
  <si>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</si>
  <si>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</si>
  <si>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</si>
  <si>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</si>
  <si>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</si>
  <si>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</si>
  <si>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</si>
  <si>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</si>
  <si>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</si>
  <si>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</si>
  <si>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</si>
  <si>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</si>
  <si>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</si>
  <si>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</si>
  <si>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</si>
  <si>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</si>
  <si>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</si>
  <si>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</si>
  <si>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</si>
  <si>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</si>
  <si>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</si>
  <si>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</si>
  <si>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</si>
  <si>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</si>
  <si>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</si>
  <si>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</si>
  <si>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</si>
  <si>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</si>
  <si>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</si>
  <si>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</si>
  <si>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</si>
  <si>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</si>
  <si>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</si>
  <si>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</si>
  <si>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</si>
  <si>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</si>
  <si>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</si>
  <si>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</si>
  <si>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</si>
  <si>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</si>
  <si>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</si>
  <si>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</si>
  <si>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</si>
  <si>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</si>
  <si>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</si>
  <si>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</si>
  <si>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</si>
  <si>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</si>
  <si>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</si>
  <si>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</si>
  <si>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</si>
  <si>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</si>
  <si>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</si>
  <si>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</si>
  <si>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</si>
  <si>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</si>
  <si>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</si>
  <si>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</si>
  <si>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</si>
  <si>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</si>
  <si>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</si>
  <si>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</si>
  <si>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</si>
  <si>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</si>
  <si>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</si>
  <si>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</si>
  <si>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</si>
  <si>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</si>
  <si>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</si>
  <si>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</si>
  <si>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</si>
  <si>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</si>
  <si>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</si>
  <si>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</si>
  <si>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</si>
  <si>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</si>
  <si>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</si>
  <si>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</si>
  <si>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</si>
  <si>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</si>
  <si>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</si>
  <si>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</si>
  <si>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</si>
  <si>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</si>
  <si>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</si>
  <si>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</si>
  <si>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</si>
  <si>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</si>
  <si>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</si>
  <si>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</si>
  <si>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</si>
  <si>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</si>
  <si>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</si>
  <si>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</si>
  <si>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</si>
  <si>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</si>
  <si>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</si>
  <si>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</si>
  <si>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</si>
  <si>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</si>
  <si>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</si>
  <si>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</si>
  <si>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</si>
  <si>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</si>
  <si>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</si>
  <si>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</si>
  <si>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</si>
  <si>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</si>
  <si>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</si>
  <si>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</si>
  <si>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</si>
  <si>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</si>
  <si>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</si>
  <si>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</si>
  <si>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</si>
  <si>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</si>
  <si>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</si>
  <si>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</si>
  <si>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</si>
  <si>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</si>
  <si>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</si>
  <si>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</si>
  <si>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</si>
  <si>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</si>
  <si>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</si>
  <si>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</si>
  <si>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</si>
  <si>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</si>
  <si>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</si>
  <si>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</si>
  <si>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</si>
  <si>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</si>
  <si>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</si>
  <si>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</si>
  <si>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</si>
  <si>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</si>
  <si>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</si>
  <si>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</si>
  <si>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</si>
  <si>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</si>
  <si>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</si>
  <si>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</si>
  <si>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</si>
  <si>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</si>
  <si>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</si>
  <si>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</si>
  <si>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</si>
  <si>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</si>
  <si>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</si>
  <si>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</si>
  <si>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</si>
  <si>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</si>
  <si>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</si>
  <si>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</si>
  <si>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</si>
  <si>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</si>
  <si>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</si>
  <si>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</si>
  <si>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</si>
  <si>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</si>
  <si>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</si>
  <si>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</si>
  <si>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</si>
  <si>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</si>
  <si>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</si>
  <si>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</si>
  <si>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</si>
  <si>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</si>
  <si>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</si>
  <si>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</si>
  <si>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</si>
  <si>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</si>
  <si>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</si>
  <si>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</si>
  <si>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</si>
  <si>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</si>
  <si>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</si>
  <si>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</si>
  <si>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</si>
  <si>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</si>
  <si>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</si>
  <si>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</si>
  <si>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</si>
  <si>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</si>
  <si>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</si>
  <si>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</si>
  <si>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</si>
  <si>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</si>
  <si>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</si>
  <si>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</si>
  <si>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</si>
  <si>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</si>
  <si>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</si>
  <si>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</si>
  <si>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</si>
  <si>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</si>
  <si>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</si>
  <si>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</si>
  <si>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</si>
  <si>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</si>
  <si>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</si>
  <si>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</si>
  <si>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</si>
  <si>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</si>
  <si>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</si>
  <si>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</si>
  <si>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</si>
  <si>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</si>
  <si>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</si>
  <si>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</si>
  <si>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</si>
  <si>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</si>
  <si>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</si>
  <si>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</si>
  <si>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</si>
  <si>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</si>
  <si>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</si>
  <si>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</si>
  <si>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</si>
  <si>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</si>
  <si>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</si>
  <si>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</si>
  <si>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</si>
  <si>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</si>
  <si>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</si>
  <si>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</si>
  <si>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</si>
  <si>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</si>
  <si>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</si>
  <si>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</si>
  <si>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</si>
  <si>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</si>
  <si>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</si>
  <si>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</si>
  <si>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</si>
  <si>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</si>
  <si>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</si>
  <si>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</si>
  <si>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</si>
  <si>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</si>
  <si>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</si>
  <si>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</si>
  <si>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</si>
  <si>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</si>
  <si>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</si>
  <si>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</si>
  <si>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</si>
  <si>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</si>
  <si>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</si>
  <si>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</si>
  <si>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</si>
  <si>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</si>
  <si>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</si>
  <si>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</si>
  <si>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</si>
  <si>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</si>
  <si>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</si>
  <si>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</si>
  <si>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</si>
  <si>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</si>
  <si>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</si>
  <si>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</si>
  <si>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</si>
  <si>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</si>
  <si>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</si>
  <si>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</si>
  <si>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</si>
  <si>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</si>
  <si>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</si>
  <si>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</si>
  <si>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</si>
  <si>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</si>
  <si>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</si>
  <si>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</si>
  <si>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</si>
  <si>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</si>
  <si>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</si>
  <si>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</si>
  <si>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</si>
  <si>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</si>
  <si>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</si>
  <si>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</si>
  <si>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</si>
  <si>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</si>
  <si>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</si>
  <si>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</si>
  <si>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</si>
  <si>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</si>
  <si>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</si>
  <si>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</si>
  <si>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</si>
  <si>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</si>
  <si>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</si>
  <si>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</si>
  <si>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</si>
  <si>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</si>
  <si>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</si>
  <si>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</si>
  <si>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</si>
  <si>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</si>
  <si>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</si>
  <si>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</si>
  <si>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</si>
  <si>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</si>
  <si>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</si>
  <si>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</si>
  <si>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</si>
  <si>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</si>
  <si>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</si>
  <si>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</si>
  <si>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</si>
  <si>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</si>
  <si>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</si>
  <si>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</si>
  <si>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</si>
  <si>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</si>
  <si>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</si>
  <si>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</si>
  <si>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</si>
  <si>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</si>
  <si>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</si>
  <si>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</si>
  <si>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</si>
  <si>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</si>
  <si>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</si>
  <si>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</si>
  <si>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</si>
  <si>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</si>
  <si>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</si>
  <si>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</si>
  <si>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</si>
  <si>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</si>
  <si>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</si>
  <si>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</si>
  <si>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</si>
  <si>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</si>
  <si>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</si>
  <si>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</si>
  <si>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</si>
  <si>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</si>
  <si>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</si>
  <si>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</si>
  <si>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</si>
  <si>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</si>
  <si>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</si>
  <si>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</si>
  <si>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</si>
  <si>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</si>
  <si>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</si>
  <si>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</si>
  <si>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</si>
  <si>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</si>
  <si>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</si>
  <si>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</si>
  <si>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</si>
  <si>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</si>
  <si>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</si>
  <si>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</si>
  <si>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</si>
  <si>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</si>
  <si>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</si>
  <si>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</si>
  <si>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</si>
  <si>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</si>
  <si>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</si>
  <si>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</si>
  <si>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</si>
  <si>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</si>
  <si>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</si>
  <si>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</si>
  <si>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</si>
  <si>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</si>
  <si>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</si>
  <si>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</si>
  <si>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</si>
  <si>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</si>
  <si>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</si>
  <si>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</si>
  <si>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</si>
  <si>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</si>
  <si>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</si>
  <si>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</si>
  <si>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</si>
  <si>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</si>
  <si>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</si>
  <si>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</si>
  <si>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</si>
  <si>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</si>
  <si>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</si>
  <si>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</si>
  <si>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</si>
  <si>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</si>
  <si>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</si>
  <si>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</si>
  <si>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</si>
  <si>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</si>
  <si>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</si>
  <si>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</si>
  <si>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</si>
  <si>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</si>
  <si>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</si>
  <si>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</si>
  <si>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</si>
  <si>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</si>
  <si>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</si>
  <si>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</si>
  <si>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</si>
  <si>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</si>
  <si>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</si>
  <si>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</si>
  <si>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</si>
  <si>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</si>
  <si>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</si>
  <si>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</si>
  <si>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</si>
  <si>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</si>
  <si>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</si>
  <si>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</si>
  <si>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</si>
  <si>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</si>
  <si>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</si>
  <si>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</si>
  <si>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</si>
  <si>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</si>
  <si>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</si>
  <si>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</si>
  <si>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</si>
  <si>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</si>
  <si>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</si>
  <si>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</si>
  <si>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</si>
  <si>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</si>
  <si>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</si>
  <si>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</si>
  <si>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</si>
  <si>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</si>
  <si>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</si>
  <si>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</si>
  <si>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</si>
  <si>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</si>
  <si>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</si>
  <si>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</si>
  <si>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</si>
  <si>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</si>
  <si>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</si>
  <si>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</si>
  <si>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</si>
  <si>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</si>
  <si>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</si>
  <si>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</si>
  <si>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</si>
  <si>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</si>
  <si>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</si>
  <si>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</si>
  <si>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</si>
  <si>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</si>
  <si>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</si>
  <si>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</si>
  <si>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</si>
  <si>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</si>
  <si>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</si>
  <si>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</si>
  <si>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</si>
  <si>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</si>
  <si>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</si>
  <si>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</si>
  <si>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</si>
  <si>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</si>
  <si>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</si>
  <si>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</si>
  <si>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</si>
  <si>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</si>
  <si>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</si>
  <si>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</si>
  <si>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</si>
  <si>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</si>
  <si>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</si>
  <si>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</si>
  <si>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</si>
  <si>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</si>
  <si>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</si>
  <si>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</si>
  <si>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</si>
  <si>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</si>
  <si>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</si>
  <si>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</si>
  <si>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</si>
  <si>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</si>
  <si>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</si>
  <si>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</si>
  <si>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</si>
  <si>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</si>
  <si>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</si>
  <si>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</si>
  <si>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</si>
  <si>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</si>
  <si>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</si>
  <si>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</si>
  <si>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</si>
  <si>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</si>
  <si>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</si>
  <si>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</si>
  <si>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</si>
  <si>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</si>
  <si>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</si>
  <si>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</si>
  <si>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</si>
  <si>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</si>
  <si>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</si>
  <si>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</si>
  <si>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</si>
  <si>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</si>
  <si>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</si>
  <si>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</si>
  <si>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</si>
  <si>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</si>
  <si>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</si>
  <si>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</si>
  <si>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</si>
  <si>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</si>
  <si>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</si>
  <si>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</si>
  <si>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</si>
  <si>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</si>
  <si>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</si>
  <si>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</si>
  <si>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</si>
  <si>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</si>
  <si>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</si>
  <si>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</si>
  <si>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</si>
  <si>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</si>
  <si>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</si>
  <si>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</si>
  <si>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</si>
  <si>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</si>
  <si>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</si>
  <si>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</si>
  <si>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</si>
  <si>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</si>
  <si>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</si>
  <si>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</si>
  <si>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</si>
  <si>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</si>
  <si>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</si>
  <si>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</si>
  <si>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</si>
  <si>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</si>
  <si>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</si>
  <si>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</si>
  <si>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</si>
  <si>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</si>
  <si>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</si>
  <si>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</si>
  <si>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</si>
  <si>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</si>
  <si>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</si>
  <si>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</si>
  <si>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</si>
  <si>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</si>
  <si>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</si>
  <si>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</si>
  <si>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</si>
  <si>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</si>
  <si>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</si>
  <si>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</si>
  <si>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</si>
  <si>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</si>
  <si>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</si>
  <si>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</si>
  <si>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</si>
  <si>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</si>
  <si>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</si>
  <si>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</si>
  <si>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</si>
  <si>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</si>
  <si>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</si>
  <si>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</si>
  <si>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</si>
  <si>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</si>
  <si>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</si>
  <si>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</si>
  <si>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</si>
  <si>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</si>
  <si>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</si>
  <si>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</si>
  <si>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</si>
  <si>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</si>
  <si>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</si>
  <si>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</si>
  <si>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</si>
  <si>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</si>
  <si>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</si>
  <si>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</si>
  <si>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</si>
  <si>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</si>
  <si>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</si>
  <si>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</si>
  <si>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</si>
  <si>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</si>
  <si>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</si>
  <si>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</si>
  <si>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</si>
  <si>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</si>
  <si>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</si>
  <si>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</si>
  <si>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</si>
  <si>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</si>
  <si>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</si>
  <si>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</si>
  <si>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</si>
  <si>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</si>
  <si>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</si>
  <si>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</si>
  <si>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</si>
  <si>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</si>
  <si>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</si>
  <si>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</si>
  <si>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</si>
  <si>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</si>
  <si>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</si>
  <si>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</si>
  <si>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</si>
  <si>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</si>
  <si>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</si>
  <si>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</si>
  <si>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</si>
  <si>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</si>
  <si>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</si>
  <si>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</si>
  <si>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</si>
  <si>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</si>
  <si>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</si>
  <si>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</si>
  <si>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</si>
  <si>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</si>
  <si>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</si>
  <si>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</si>
  <si>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</si>
  <si>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</si>
  <si>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</si>
  <si>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</si>
  <si>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</si>
  <si>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</si>
  <si>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</si>
  <si>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</si>
  <si>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</si>
  <si>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</si>
  <si>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</si>
  <si>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</si>
  <si>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</si>
  <si>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</si>
  <si>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</si>
  <si>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</si>
  <si>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</si>
  <si>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</si>
  <si>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</si>
  <si>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</si>
  <si>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</si>
  <si>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</si>
  <si>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</si>
  <si>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</si>
  <si>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</si>
  <si>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</si>
  <si>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</si>
  <si>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</si>
  <si>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</si>
  <si>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</si>
  <si>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</si>
  <si>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</si>
  <si>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</si>
  <si>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</si>
  <si>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</si>
  <si>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</si>
  <si>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</si>
  <si>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</si>
  <si>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</si>
  <si>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</si>
  <si>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</si>
  <si>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</si>
  <si>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</si>
  <si>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</si>
  <si>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</si>
  <si>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</si>
  <si>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</si>
  <si>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</si>
  <si>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</si>
  <si>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</si>
  <si>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</si>
  <si>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</si>
  <si>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</si>
  <si>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</si>
  <si>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</si>
  <si>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</si>
  <si>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</si>
  <si>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</si>
  <si>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</si>
  <si>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</si>
  <si>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</si>
  <si>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</si>
  <si>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</si>
  <si>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</si>
  <si>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</si>
  <si>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</si>
  <si>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</si>
  <si>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</si>
  <si>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</si>
  <si>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</si>
  <si>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</si>
  <si>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</si>
  <si>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</si>
  <si>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</si>
  <si>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</si>
  <si>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</si>
  <si>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</si>
  <si>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</si>
  <si>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</si>
  <si>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</si>
  <si>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</si>
  <si>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</si>
  <si>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</si>
  <si>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</si>
  <si>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</si>
  <si>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</si>
  <si>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</si>
  <si>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</si>
  <si>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</si>
  <si>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</si>
  <si>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</si>
  <si>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</si>
  <si>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</si>
  <si>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</si>
  <si>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</si>
  <si>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</si>
  <si>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</si>
  <si>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</si>
  <si>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</si>
  <si>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</si>
  <si>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</si>
  <si>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</si>
  <si>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</si>
  <si>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</si>
  <si>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</si>
  <si>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</si>
  <si>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</si>
  <si>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</si>
  <si>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</si>
  <si>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</si>
  <si>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</si>
  <si>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</si>
  <si>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</si>
  <si>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</si>
  <si>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</si>
  <si>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</si>
  <si>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</si>
  <si>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</si>
  <si>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</si>
  <si>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</si>
  <si>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</si>
  <si>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</si>
  <si>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</si>
  <si>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</si>
  <si>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</si>
  <si>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</si>
  <si>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</si>
  <si>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</si>
  <si>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</si>
  <si>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</si>
  <si>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</si>
  <si>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</si>
  <si>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</si>
  <si>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</si>
  <si>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</si>
  <si>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</si>
  <si>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</si>
  <si>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</si>
  <si>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</si>
  <si>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</si>
  <si>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</si>
  <si>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</si>
  <si>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</si>
  <si>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</si>
  <si>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</si>
  <si>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</si>
  <si>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</si>
  <si>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</si>
  <si>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</si>
  <si>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</si>
  <si>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</si>
  <si>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</si>
  <si>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</si>
  <si>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</si>
  <si>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</si>
  <si>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</si>
  <si>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</si>
  <si>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</si>
  <si>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</si>
  <si>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</si>
  <si>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</si>
  <si>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</si>
  <si>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</si>
  <si>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</si>
  <si>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</si>
  <si>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</si>
  <si>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</si>
  <si>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</si>
  <si>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</si>
  <si>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</si>
  <si>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</si>
  <si>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</si>
  <si>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</si>
  <si>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</si>
  <si>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</si>
  <si>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</si>
  <si>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</si>
  <si>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</si>
  <si>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</si>
  <si>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</si>
  <si>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</si>
  <si>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</si>
  <si>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</si>
  <si>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</si>
  <si>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</si>
  <si>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</si>
  <si>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</si>
  <si>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</si>
  <si>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</si>
  <si>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</si>
  <si>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</si>
  <si>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</si>
  <si>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</si>
  <si>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</si>
  <si>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</si>
  <si>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</si>
  <si>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</si>
  <si>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</si>
  <si>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</si>
  <si>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</si>
  <si>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</si>
  <si>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</si>
  <si>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</si>
  <si>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</si>
  <si>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</si>
  <si>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</si>
  <si>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</si>
  <si>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</si>
  <si>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</si>
  <si>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</si>
  <si>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</si>
  <si>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</si>
  <si>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</si>
  <si>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</si>
  <si>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</si>
  <si>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</si>
  <si>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</si>
  <si>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</si>
  <si>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</si>
  <si>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</si>
  <si>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</si>
  <si>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</si>
  <si>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</si>
  <si>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</si>
  <si>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</si>
  <si>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</si>
  <si>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</si>
  <si>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</si>
  <si>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</si>
  <si>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</si>
  <si>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</si>
  <si>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</si>
  <si>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</si>
  <si>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</si>
  <si>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</si>
  <si>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</si>
  <si>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</si>
  <si>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</si>
  <si>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</si>
  <si>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</si>
  <si>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</si>
  <si>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</si>
  <si>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</si>
  <si>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</si>
  <si>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</si>
  <si>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</si>
  <si>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</si>
  <si>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</si>
  <si>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</si>
  <si>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</si>
  <si>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</si>
  <si>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</si>
  <si>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</si>
  <si>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</si>
  <si>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</si>
  <si>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</si>
  <si>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</si>
  <si>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</si>
  <si>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</si>
  <si>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</si>
  <si>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</si>
  <si>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</si>
  <si>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</si>
  <si>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</si>
  <si>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</si>
  <si>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</si>
  <si>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</si>
  <si>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</si>
  <si>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</si>
  <si>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</si>
  <si>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</si>
  <si>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</si>
  <si>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</si>
  <si>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</si>
  <si>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</si>
  <si>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</si>
  <si>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</si>
  <si>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</si>
  <si>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</si>
  <si>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</si>
  <si>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</si>
  <si>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</si>
  <si>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</si>
  <si>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</si>
  <si>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</si>
  <si>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</si>
  <si>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</si>
  <si>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</si>
  <si>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</si>
  <si>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</si>
  <si>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</si>
  <si>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</si>
  <si>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</si>
  <si>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</si>
  <si>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</si>
  <si>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</si>
  <si>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</si>
  <si>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</si>
  <si>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</si>
  <si>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</si>
  <si>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</si>
  <si>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</si>
  <si>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</si>
  <si>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</si>
  <si>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</si>
  <si>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</si>
  <si>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</si>
  <si>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</si>
  <si>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</si>
  <si>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</si>
  <si>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</si>
  <si>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</si>
  <si>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</si>
  <si>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</si>
  <si>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</si>
  <si>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</si>
  <si>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</si>
  <si>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</si>
  <si>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</si>
  <si>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</si>
  <si>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</si>
  <si>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</si>
  <si>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</si>
  <si>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</si>
  <si>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</si>
  <si>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</si>
  <si>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</si>
  <si>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</si>
  <si>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</si>
  <si>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</si>
  <si>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</si>
  <si>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</si>
  <si>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</si>
  <si>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</si>
  <si>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</si>
  <si>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</si>
  <si>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</si>
  <si>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</si>
  <si>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</si>
  <si>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</si>
  <si>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</si>
  <si>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</si>
  <si>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</si>
  <si>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</si>
  <si>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</si>
  <si>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</si>
  <si>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</si>
  <si>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</si>
  <si>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</si>
  <si>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</si>
  <si>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</si>
  <si>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</si>
  <si>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</si>
  <si>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</si>
  <si>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</si>
  <si>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</si>
  <si>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</si>
  <si>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</si>
  <si>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</si>
  <si>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</si>
  <si>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</si>
  <si>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</si>
  <si>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</si>
  <si>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</si>
  <si>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</si>
  <si>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</si>
  <si>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</si>
  <si>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</si>
  <si>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</si>
  <si>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</si>
  <si>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</si>
  <si>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</si>
  <si>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</si>
  <si>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</si>
  <si>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</si>
  <si>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</si>
  <si>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</si>
  <si>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</si>
  <si>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</si>
  <si>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</si>
  <si>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</si>
  <si>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</si>
  <si>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</si>
  <si>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</si>
  <si>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</si>
  <si>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</si>
  <si>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</si>
  <si>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</si>
  <si>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</si>
  <si>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</si>
  <si>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</si>
  <si>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</si>
  <si>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</si>
  <si>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</si>
  <si>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</si>
  <si>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</si>
  <si>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</si>
  <si>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</si>
  <si>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</si>
  <si>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</si>
  <si>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</si>
  <si>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</si>
  <si>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</si>
  <si>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</si>
  <si>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</si>
  <si>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</si>
  <si>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</si>
  <si>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</si>
  <si>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</si>
  <si>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</si>
  <si>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</si>
  <si>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</si>
  <si>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</si>
  <si>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</si>
  <si>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</si>
  <si>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</si>
  <si>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</si>
  <si>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</si>
  <si>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</si>
  <si>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</si>
  <si>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</si>
  <si>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</si>
  <si>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</si>
  <si>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</si>
  <si>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</si>
  <si>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</si>
  <si>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</si>
  <si>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</si>
  <si>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</si>
  <si>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</si>
  <si>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</si>
  <si>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</si>
  <si>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</si>
  <si>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</si>
  <si>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</si>
  <si>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</si>
  <si>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</si>
  <si>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</si>
  <si>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</si>
  <si>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</si>
  <si>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</si>
  <si>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</si>
  <si>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</si>
  <si>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</si>
  <si>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</si>
  <si>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</si>
  <si>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</si>
  <si>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</si>
  <si>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</si>
  <si>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</si>
  <si>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</si>
  <si>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</si>
  <si>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</si>
  <si>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</si>
  <si>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</si>
  <si>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</si>
  <si>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</si>
  <si>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</si>
  <si>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</si>
  <si>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</si>
  <si>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</si>
  <si>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</si>
  <si>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</si>
  <si>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</si>
  <si>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</si>
  <si>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</si>
  <si>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</si>
  <si>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</si>
  <si>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</si>
  <si>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</si>
  <si>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</si>
  <si>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</si>
  <si>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</si>
  <si>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</si>
  <si>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</si>
  <si>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</si>
  <si>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</si>
  <si>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</si>
  <si>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</si>
  <si>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</si>
  <si>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</si>
  <si>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</si>
  <si>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</si>
  <si>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</si>
  <si>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</si>
  <si>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</si>
  <si>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</si>
  <si>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</si>
  <si>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</si>
  <si>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</si>
  <si>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</si>
  <si>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</si>
  <si>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</si>
  <si>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</si>
  <si>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</si>
  <si>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</si>
  <si>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</si>
  <si>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</si>
  <si>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</si>
  <si>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</si>
  <si>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</si>
  <si>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</si>
  <si>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</si>
  <si>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</si>
  <si>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</si>
  <si>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</si>
  <si>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</si>
  <si>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</si>
  <si>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</si>
  <si>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</si>
  <si>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</si>
  <si>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</si>
  <si>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</si>
  <si>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</si>
  <si>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</si>
  <si>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</si>
  <si>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</si>
  <si>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</si>
  <si>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</si>
  <si>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</si>
  <si>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</si>
  <si>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</si>
  <si>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</si>
  <si>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</si>
  <si>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</si>
  <si>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</si>
  <si>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</si>
  <si>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</si>
  <si>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</si>
  <si>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</si>
  <si>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</si>
  <si>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</si>
  <si>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</si>
  <si>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</si>
  <si>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</si>
  <si>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</si>
  <si>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</si>
  <si>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</si>
  <si>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</si>
  <si>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</si>
  <si>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</si>
  <si>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</si>
  <si>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</si>
  <si>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</si>
  <si>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</si>
  <si>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</si>
  <si>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</si>
  <si>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</si>
  <si>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</si>
  <si>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</si>
  <si>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</si>
  <si>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</si>
  <si>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</si>
  <si>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</si>
  <si>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</si>
  <si>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</si>
  <si>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</si>
  <si>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</si>
  <si>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</si>
  <si>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</si>
  <si>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</si>
  <si>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</si>
  <si>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</si>
  <si>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</si>
  <si>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</si>
  <si>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</si>
  <si>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</si>
  <si>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</si>
  <si>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</si>
  <si>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</si>
  <si>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</si>
  <si>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</si>
  <si>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</si>
  <si>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</si>
  <si>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</si>
  <si>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</si>
  <si>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</si>
  <si>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</si>
  <si>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</si>
  <si>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</si>
  <si>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</si>
  <si>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</si>
  <si>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</si>
  <si>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</si>
  <si>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</si>
  <si>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</si>
  <si>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</si>
  <si>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</si>
  <si>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</si>
  <si>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</si>
  <si>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</si>
  <si>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</si>
  <si>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</si>
  <si>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</si>
  <si>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</si>
  <si>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</si>
  <si>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</si>
  <si>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</si>
  <si>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</si>
  <si>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</si>
  <si>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</si>
  <si>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</si>
  <si>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</si>
  <si>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</si>
  <si>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</si>
  <si>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</si>
  <si>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</si>
  <si>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</si>
  <si>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</si>
  <si>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</si>
  <si>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</si>
  <si>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</si>
  <si>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</si>
  <si>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</si>
  <si>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</si>
  <si>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</si>
  <si>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</si>
  <si>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</si>
  <si>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</si>
  <si>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</si>
  <si>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</si>
  <si>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</si>
  <si>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</si>
  <si>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</si>
  <si>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</si>
  <si>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</si>
  <si>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</si>
  <si>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</si>
  <si>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</si>
  <si>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</si>
  <si>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</si>
  <si>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</si>
  <si>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</si>
  <si>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</si>
  <si>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</si>
  <si>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</si>
  <si>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</si>
  <si>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</si>
  <si>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</si>
  <si>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</si>
  <si>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</si>
  <si>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</si>
  <si>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</si>
  <si>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</si>
  <si>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</si>
  <si>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</si>
  <si>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</si>
  <si>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</si>
  <si>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</si>
  <si>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</si>
  <si>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</si>
  <si>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</si>
  <si>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</si>
  <si>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</si>
  <si>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</si>
  <si>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</si>
  <si>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</si>
  <si>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</si>
  <si>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</si>
  <si>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</si>
  <si>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</si>
  <si>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</si>
  <si>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</si>
  <si>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</si>
  <si>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</si>
  <si>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</si>
  <si>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</si>
  <si>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</si>
  <si>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</si>
  <si>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</si>
  <si>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</si>
  <si>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</si>
  <si>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</si>
  <si>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</si>
  <si>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</si>
  <si>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</si>
  <si>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</si>
  <si>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</si>
  <si>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</si>
  <si>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</si>
  <si>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</si>
  <si>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</si>
  <si>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</si>
  <si>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</si>
  <si>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</si>
  <si>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</si>
  <si>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</si>
  <si>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</si>
  <si>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</si>
  <si>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</si>
  <si>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</si>
  <si>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</si>
  <si>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</si>
  <si>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</si>
  <si>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</si>
  <si>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</si>
  <si>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</si>
  <si>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</si>
  <si>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</si>
  <si>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</si>
  <si>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</si>
  <si>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</si>
  <si>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</si>
  <si>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</si>
  <si>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</si>
  <si>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</si>
  <si>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</si>
  <si>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</si>
  <si>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</si>
  <si>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</si>
  <si>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</si>
  <si>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</si>
  <si>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</si>
  <si>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</si>
  <si>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</si>
  <si>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</si>
  <si>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</si>
  <si>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</si>
  <si>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</si>
  <si>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</si>
  <si>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</si>
  <si>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</si>
  <si>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</si>
  <si>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</si>
  <si>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</si>
  <si>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</si>
  <si>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</si>
  <si>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</si>
  <si>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</si>
  <si>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</si>
  <si>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</si>
  <si>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</si>
  <si>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</si>
  <si>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</si>
  <si>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</si>
  <si>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</si>
  <si>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</si>
  <si>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</si>
  <si>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</si>
  <si>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</si>
  <si>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</si>
  <si>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</si>
  <si>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</si>
  <si>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</si>
  <si>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</si>
  <si>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</si>
  <si>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</si>
  <si>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</si>
  <si>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</si>
  <si>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</si>
  <si>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</si>
  <si>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</si>
  <si>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</si>
  <si>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</si>
  <si>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</si>
  <si>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</si>
  <si>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</si>
  <si>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</si>
  <si>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</si>
  <si>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</si>
  <si>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</si>
  <si>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</si>
  <si>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</si>
  <si>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</si>
  <si>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</si>
  <si>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</si>
  <si>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</si>
  <si>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</si>
  <si>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</si>
  <si>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</si>
  <si>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</si>
  <si>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</si>
  <si>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</si>
  <si>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</si>
  <si>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</si>
  <si>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</si>
  <si>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</si>
  <si>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</si>
  <si>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</si>
  <si>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</si>
  <si>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</si>
  <si>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</si>
  <si>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</si>
  <si>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</si>
  <si>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</si>
  <si>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</si>
  <si>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</si>
  <si>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</si>
  <si>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</si>
  <si>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</si>
  <si>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</si>
  <si>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</si>
  <si>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</si>
  <si>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</si>
  <si>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</si>
  <si>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</si>
  <si>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</si>
  <si>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</si>
  <si>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</si>
  <si>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</si>
  <si>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</si>
  <si>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</si>
  <si>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</si>
  <si>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</si>
  <si>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</si>
  <si>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</si>
  <si>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</si>
  <si>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</si>
  <si>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</si>
  <si>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</si>
  <si>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</si>
  <si>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</si>
  <si>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</si>
  <si>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</si>
  <si>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</si>
  <si>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</si>
  <si>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</si>
  <si>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</si>
  <si>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</si>
  <si>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</si>
  <si>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</si>
  <si>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</si>
  <si>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</si>
  <si>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</si>
  <si>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</si>
  <si>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</si>
  <si>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</si>
  <si>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</si>
  <si>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</si>
  <si>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</si>
  <si>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</si>
  <si>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</si>
  <si>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</si>
  <si>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</si>
  <si>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</si>
  <si>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</si>
  <si>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</si>
  <si>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</si>
  <si>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</si>
  <si>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</si>
  <si>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</si>
  <si>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</si>
  <si>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</si>
  <si>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</si>
  <si>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</si>
  <si>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</si>
  <si>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</si>
  <si>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</si>
  <si>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</si>
  <si>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</si>
  <si>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</si>
  <si>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</si>
  <si>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</si>
  <si>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</si>
  <si>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</si>
  <si>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</si>
  <si>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</si>
  <si>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</si>
  <si>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</si>
  <si>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</si>
  <si>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</si>
  <si>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</si>
  <si>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</si>
  <si>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</si>
  <si>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</si>
  <si>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</si>
  <si>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</si>
  <si>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</si>
  <si>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</si>
  <si>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</si>
  <si>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</si>
  <si>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</si>
  <si>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</si>
  <si>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</si>
  <si>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</si>
  <si>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</si>
  <si>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</si>
  <si>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</si>
  <si>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</si>
  <si>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</si>
  <si>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</si>
  <si>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</si>
  <si>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</si>
  <si>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</si>
  <si>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</si>
  <si>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</si>
  <si>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</si>
  <si>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</si>
  <si>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</si>
  <si>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</si>
  <si>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</si>
  <si>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</si>
  <si>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</si>
  <si>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</si>
  <si>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</si>
  <si>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</si>
  <si>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</si>
  <si>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</si>
  <si>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</si>
  <si>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</si>
  <si>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</si>
  <si>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</si>
  <si>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</si>
  <si>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</si>
  <si>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</si>
  <si>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</si>
  <si>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</si>
  <si>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</si>
  <si>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</si>
  <si>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</si>
  <si>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</si>
  <si>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</si>
  <si>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</si>
  <si>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</si>
  <si>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</si>
  <si>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</si>
  <si>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</si>
  <si>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</si>
  <si>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</si>
  <si>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</si>
  <si>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</si>
  <si>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</si>
  <si>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</si>
  <si>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</si>
  <si>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</si>
  <si>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</si>
  <si>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</si>
  <si>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</si>
  <si>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</si>
  <si>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</si>
  <si>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</si>
  <si>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</si>
  <si>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</si>
  <si>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</si>
  <si>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</si>
  <si>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</si>
  <si>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</si>
  <si>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</si>
  <si>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</si>
  <si>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</si>
  <si>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</si>
  <si>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</si>
  <si>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</si>
  <si>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</si>
  <si>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</si>
  <si>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</si>
  <si>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</si>
  <si>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</si>
  <si>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</si>
  <si>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</si>
  <si>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</si>
  <si>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</si>
  <si>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</si>
  <si>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</si>
  <si>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</si>
  <si>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</si>
  <si>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</si>
  <si>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</si>
  <si>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</si>
  <si>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</si>
  <si>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</si>
  <si>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</si>
  <si>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</si>
  <si>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</si>
  <si>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</si>
  <si>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</si>
  <si>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</si>
  <si>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</si>
  <si>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</si>
  <si>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</si>
  <si>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</si>
  <si>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</si>
  <si>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</si>
  <si>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</si>
  <si>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</si>
  <si>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</si>
  <si>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</si>
  <si>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</si>
  <si>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</si>
  <si>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</si>
  <si>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</si>
  <si>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</si>
  <si>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</si>
  <si>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</si>
  <si>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</si>
  <si>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</si>
  <si>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</si>
  <si>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</si>
  <si>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</si>
  <si>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</si>
  <si>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</si>
  <si>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</si>
  <si>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</si>
  <si>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</si>
  <si>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</si>
  <si>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</si>
  <si>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</si>
  <si>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</si>
  <si>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</si>
  <si>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</si>
  <si>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</si>
  <si>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</si>
  <si>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</si>
  <si>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</si>
  <si>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</si>
  <si>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</si>
  <si>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</si>
  <si>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</si>
  <si>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</si>
  <si>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</si>
  <si>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</si>
  <si>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</si>
  <si>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</si>
  <si>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</si>
  <si>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</si>
  <si>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</si>
  <si>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</si>
  <si>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</si>
  <si>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</si>
  <si>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</si>
  <si>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</si>
  <si>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</si>
  <si>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</si>
  <si>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</si>
  <si>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</si>
  <si>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</si>
  <si>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</si>
  <si>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</si>
  <si>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</si>
  <si>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</si>
  <si>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</si>
  <si>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</si>
  <si>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</si>
  <si>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</si>
  <si>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</si>
  <si>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</si>
  <si>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</si>
  <si>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</si>
  <si>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</si>
  <si>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</si>
  <si>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</si>
  <si>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</si>
  <si>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</si>
  <si>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</si>
  <si>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</si>
  <si>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</si>
  <si>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</si>
  <si>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</si>
  <si>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</si>
  <si>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</si>
  <si>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</si>
  <si>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</si>
  <si>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</si>
  <si>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</si>
  <si>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</si>
  <si>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</si>
  <si>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</si>
  <si>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</si>
  <si>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</si>
  <si>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</si>
  <si>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</si>
  <si>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</si>
  <si>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</si>
  <si>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</si>
  <si>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</si>
  <si>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</si>
  <si>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</si>
  <si>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</si>
  <si>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</si>
  <si>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</si>
  <si>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</si>
  <si>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</si>
  <si>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</si>
  <si>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</si>
  <si>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</si>
  <si>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</si>
  <si>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</si>
  <si>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</si>
  <si>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</si>
  <si>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</si>
  <si>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</si>
  <si>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</si>
  <si>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</si>
  <si>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</si>
  <si>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</si>
  <si>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</si>
  <si>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</si>
  <si>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</si>
  <si>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</si>
  <si>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</si>
  <si>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</si>
  <si>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</si>
  <si>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</si>
  <si>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</si>
  <si>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</si>
  <si>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</si>
  <si>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</si>
  <si>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</si>
  <si>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</si>
  <si>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</si>
  <si>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</si>
  <si>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</si>
  <si>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</si>
  <si>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</si>
  <si>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</si>
  <si>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</si>
  <si>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</si>
  <si>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</si>
  <si>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</si>
  <si>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</si>
  <si>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</si>
  <si>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</si>
  <si>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</si>
  <si>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</si>
  <si>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</si>
  <si>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</si>
  <si>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</si>
  <si>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</si>
  <si>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</si>
  <si>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</si>
  <si>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</si>
  <si>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</si>
  <si>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</si>
  <si>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</si>
  <si>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</si>
  <si>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</si>
  <si>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</si>
  <si>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</si>
  <si>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</si>
  <si>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</si>
  <si>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</si>
  <si>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</si>
  <si>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</si>
  <si>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</si>
  <si>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</si>
  <si>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</si>
  <si>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</si>
  <si>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</si>
  <si>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</si>
  <si>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</si>
  <si>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</si>
  <si>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</si>
  <si>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</si>
  <si>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</si>
  <si>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</si>
  <si>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</si>
  <si>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</si>
  <si>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</si>
  <si>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</si>
  <si>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</si>
  <si>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</si>
  <si>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</si>
  <si>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</si>
  <si>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</si>
  <si>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</si>
  <si>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</si>
  <si>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</si>
  <si>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</si>
  <si>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</si>
  <si>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</si>
  <si>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</si>
  <si>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</si>
  <si>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</si>
  <si>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</si>
  <si>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</si>
  <si>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</si>
  <si>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</si>
  <si>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</si>
  <si>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</si>
  <si>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</si>
  <si>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</si>
  <si>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</si>
  <si>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</si>
  <si>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</si>
  <si>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</si>
  <si>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</si>
  <si>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</si>
  <si>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</si>
  <si>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</si>
  <si>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</si>
  <si>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</si>
  <si>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</si>
  <si>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</si>
  <si>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</si>
  <si>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</si>
  <si>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</si>
  <si>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</si>
  <si>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</si>
  <si>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</si>
  <si>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</si>
  <si>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</si>
  <si>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</si>
  <si>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</si>
  <si>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</si>
  <si>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</si>
  <si>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</si>
  <si>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</si>
  <si>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</si>
  <si>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</si>
  <si>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</si>
  <si>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</si>
  <si>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</si>
  <si>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</si>
  <si>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</si>
  <si>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</si>
  <si>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</si>
  <si>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</si>
  <si>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</si>
  <si>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</si>
  <si>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</si>
  <si>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</si>
  <si>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</si>
  <si>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</si>
  <si>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</si>
  <si>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</si>
  <si>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</si>
  <si>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</si>
  <si>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</si>
  <si>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</si>
  <si>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</si>
  <si>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</si>
  <si>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</si>
  <si>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</si>
  <si>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</si>
  <si>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</si>
  <si>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</si>
  <si>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</si>
  <si>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</si>
  <si>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</si>
  <si>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</si>
  <si>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</si>
  <si>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</si>
  <si>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</si>
  <si>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</si>
  <si>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</si>
  <si>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</si>
  <si>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</si>
  <si>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</si>
  <si>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</si>
  <si>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</si>
  <si>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</si>
  <si>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</si>
  <si>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</si>
  <si>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</si>
  <si>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</si>
  <si>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</si>
  <si>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</si>
  <si>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</si>
  <si>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</si>
  <si>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</si>
  <si>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</si>
  <si>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</si>
  <si>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</si>
  <si>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</si>
  <si>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</si>
  <si>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</si>
  <si>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</si>
  <si>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</si>
  <si>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</si>
  <si>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</si>
  <si>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</si>
  <si>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</si>
  <si>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</si>
  <si>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</si>
  <si>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</si>
  <si>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</si>
  <si>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</si>
  <si>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</si>
  <si>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</si>
  <si>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</si>
  <si>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</si>
  <si>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</si>
  <si>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</si>
  <si>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</si>
  <si>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</si>
  <si>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</si>
  <si>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</si>
  <si>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</si>
  <si>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</si>
  <si>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</si>
  <si>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</si>
  <si>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</si>
  <si>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</si>
  <si>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</si>
  <si>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</si>
  <si>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</si>
  <si>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</si>
  <si>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</si>
  <si>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</si>
  <si>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</si>
  <si>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</si>
  <si>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</si>
  <si>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</si>
  <si>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</si>
  <si>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</si>
  <si>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</si>
  <si>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</si>
  <si>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</si>
  <si>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</si>
  <si>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</si>
  <si>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</si>
  <si>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</si>
  <si>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</si>
  <si>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</si>
  <si>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</si>
  <si>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</si>
  <si>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</si>
  <si>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</si>
  <si>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</si>
  <si>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</si>
  <si>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</si>
  <si>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</si>
  <si>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</si>
  <si>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</si>
  <si>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</si>
  <si>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</si>
  <si>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</si>
  <si>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</si>
  <si>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</si>
  <si>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</si>
  <si>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</si>
  <si>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</si>
  <si>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</si>
  <si>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</si>
  <si>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</si>
  <si>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</si>
  <si>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</si>
  <si>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</si>
  <si>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</si>
  <si>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</si>
  <si>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</si>
  <si>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</si>
  <si>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</si>
  <si>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</si>
  <si>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</si>
  <si>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</si>
  <si>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</si>
  <si>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</si>
  <si>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</si>
  <si>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</si>
  <si>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</si>
  <si>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</si>
  <si>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</si>
  <si>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</si>
  <si>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</si>
  <si>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</si>
  <si>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</si>
  <si>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</si>
  <si>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</si>
  <si>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</si>
  <si>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</si>
  <si>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</si>
  <si>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</si>
  <si>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</si>
  <si>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</si>
  <si>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</si>
  <si>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</si>
  <si>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</si>
  <si>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</si>
  <si>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</si>
  <si>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</si>
  <si>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</si>
  <si>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</si>
  <si>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</si>
  <si>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</si>
  <si>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</si>
  <si>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</si>
  <si>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</si>
  <si>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</si>
  <si>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</si>
  <si>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</si>
  <si>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</si>
  <si>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</si>
  <si>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</si>
  <si>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</si>
  <si>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</si>
  <si>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</si>
  <si>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</si>
  <si>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</si>
  <si>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</si>
  <si>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</si>
  <si>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</si>
  <si>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</si>
  <si>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</si>
  <si>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</si>
  <si>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</si>
  <si>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</si>
  <si>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</si>
  <si>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</si>
  <si>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</si>
  <si>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</si>
  <si>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</si>
  <si>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</si>
  <si>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</si>
  <si>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</si>
  <si>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</si>
  <si>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</si>
  <si>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</si>
  <si>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</si>
  <si>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</si>
  <si>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</si>
  <si>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</si>
  <si>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</si>
  <si>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</si>
  <si>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</si>
  <si>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</si>
  <si>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</si>
  <si>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</si>
  <si>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</si>
  <si>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</si>
  <si>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</si>
  <si>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</si>
  <si>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</si>
  <si>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</si>
  <si>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</si>
  <si>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</si>
  <si>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</si>
  <si>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</si>
  <si>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</si>
  <si>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</si>
  <si>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</si>
  <si>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</si>
  <si>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</si>
  <si>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</si>
  <si>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</si>
  <si>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</si>
  <si>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</si>
  <si>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</si>
  <si>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</si>
  <si>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</si>
  <si>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</si>
  <si>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</si>
  <si>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</si>
  <si>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</si>
  <si>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</si>
  <si>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</si>
  <si>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</si>
  <si>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</si>
  <si>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</si>
  <si>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</si>
  <si>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</si>
  <si>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</si>
  <si>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</si>
  <si>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</si>
  <si>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</si>
  <si>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</si>
  <si>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</si>
  <si>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</si>
  <si>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</si>
  <si>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</si>
  <si>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</si>
  <si>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</si>
  <si>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</si>
  <si>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</si>
  <si>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</si>
  <si>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</si>
  <si>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</si>
  <si>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</si>
  <si>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</si>
  <si>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</si>
  <si>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</si>
  <si>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</si>
  <si>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</si>
  <si>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</si>
  <si>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</si>
  <si>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</si>
  <si>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</si>
  <si>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</si>
  <si>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</si>
  <si>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</si>
  <si>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</si>
  <si>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</si>
  <si>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</si>
  <si>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</si>
  <si>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</si>
  <si>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</si>
  <si>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</si>
  <si>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</si>
  <si>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</si>
  <si>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</si>
  <si>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</si>
  <si>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</si>
  <si>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</si>
  <si>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</si>
  <si>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</si>
  <si>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</si>
  <si>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</si>
  <si>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</si>
  <si>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</si>
  <si>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</si>
  <si>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</si>
  <si>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</si>
  <si>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</si>
  <si>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</si>
  <si>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</si>
  <si>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</si>
  <si>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</si>
  <si>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</si>
  <si>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</si>
  <si>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</si>
  <si>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</si>
  <si>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</si>
  <si>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</si>
  <si>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</si>
  <si>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</si>
  <si>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</si>
  <si>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</si>
  <si>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</si>
  <si>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</si>
  <si>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</si>
  <si>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</si>
  <si>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</si>
  <si>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</si>
  <si>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</si>
  <si>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</si>
  <si>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</si>
  <si>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</si>
  <si>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</si>
  <si>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</si>
  <si>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</si>
  <si>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</si>
  <si>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</si>
  <si>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</si>
  <si>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</si>
  <si>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</si>
  <si>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</si>
  <si>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</si>
  <si>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</si>
  <si>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</si>
  <si>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</si>
  <si>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</si>
  <si>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</si>
  <si>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</si>
  <si>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</si>
  <si>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</si>
  <si>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</si>
  <si>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</si>
  <si>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</si>
  <si>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</si>
  <si>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</si>
  <si>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</si>
  <si>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</si>
  <si>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</si>
  <si>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</si>
  <si>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</si>
  <si>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</si>
  <si>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</si>
  <si>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</si>
  <si>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</si>
  <si>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</si>
  <si>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</si>
  <si>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</si>
  <si>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</si>
  <si>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</si>
  <si>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</si>
  <si>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</si>
  <si>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</si>
  <si>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</si>
  <si>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</si>
  <si>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</si>
  <si>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</si>
  <si>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</si>
  <si>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</si>
  <si>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</si>
  <si>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</si>
  <si>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</si>
  <si>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</si>
  <si>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</si>
  <si>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</si>
  <si>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</si>
  <si>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</si>
  <si>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</si>
  <si>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</si>
  <si>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</si>
  <si>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</si>
  <si>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</si>
  <si>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</si>
  <si>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</si>
  <si>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</si>
  <si>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</si>
  <si>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</si>
  <si>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</si>
  <si>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</si>
  <si>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</si>
  <si>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</si>
  <si>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</si>
  <si>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</si>
  <si>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</si>
  <si>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</si>
  <si>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</si>
  <si>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</si>
  <si>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</si>
  <si>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</si>
  <si>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</si>
  <si>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</si>
  <si>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</si>
  <si>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</si>
  <si>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</si>
  <si>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</si>
  <si>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</si>
  <si>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</si>
  <si>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</si>
  <si>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</si>
  <si>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</si>
  <si>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</si>
  <si>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</si>
  <si>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</si>
  <si>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</si>
  <si>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</si>
  <si>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</si>
  <si>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</si>
  <si>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</si>
  <si>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</si>
  <si>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</si>
  <si>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</si>
  <si>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</si>
  <si>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</si>
  <si>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</si>
  <si>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</si>
  <si>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</si>
  <si>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</si>
  <si>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</si>
  <si>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</si>
  <si>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</si>
  <si>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</si>
  <si>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</si>
  <si>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</si>
  <si>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</si>
  <si>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</si>
  <si>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</si>
  <si>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</si>
  <si>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</si>
  <si>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</si>
  <si>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</si>
  <si>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</si>
  <si>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</si>
  <si>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</si>
  <si>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</si>
  <si>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</si>
  <si>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</si>
  <si>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</si>
  <si>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</si>
  <si>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</si>
  <si>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</si>
  <si>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</si>
  <si>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</si>
  <si>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</si>
  <si>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</si>
  <si>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</si>
  <si>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</si>
  <si>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</si>
  <si>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</si>
  <si>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</si>
  <si>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</si>
  <si>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</si>
  <si>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</si>
  <si>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</si>
  <si>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</si>
  <si>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</si>
  <si>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</si>
  <si>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</si>
  <si>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</si>
  <si>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</si>
  <si>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</si>
  <si>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</si>
  <si>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</si>
  <si>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</si>
  <si>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</si>
  <si>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</si>
  <si>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</si>
  <si>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</si>
  <si>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</si>
  <si>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</si>
  <si>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</si>
  <si>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</si>
  <si>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</si>
  <si>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</si>
  <si>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</si>
  <si>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</si>
  <si>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</si>
  <si>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</si>
  <si>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</si>
  <si>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</si>
  <si>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</si>
  <si>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</si>
  <si>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</si>
  <si>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</si>
  <si>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</si>
  <si>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</si>
  <si>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</si>
  <si>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</si>
  <si>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</si>
  <si>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</si>
  <si>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</si>
  <si>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</si>
  <si>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</si>
  <si>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</si>
  <si>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</si>
  <si>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</si>
  <si>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</si>
  <si>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</si>
  <si>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</si>
  <si>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</si>
  <si>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</si>
  <si>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</si>
  <si>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</si>
  <si>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</si>
  <si>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</si>
  <si>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</si>
  <si>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</si>
  <si>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</si>
  <si>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</si>
  <si>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</si>
  <si>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</si>
  <si>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</si>
  <si>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</si>
  <si>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</si>
  <si>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</si>
  <si>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</si>
  <si>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</si>
  <si>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</si>
  <si>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</si>
  <si>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</si>
  <si>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</si>
  <si>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</si>
  <si>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</si>
  <si>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</si>
  <si>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</si>
  <si>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</si>
  <si>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</si>
  <si>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</si>
  <si>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</si>
  <si>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</si>
  <si>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</si>
  <si>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</si>
  <si>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</si>
  <si>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</si>
  <si>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</si>
  <si>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</si>
  <si>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</si>
  <si>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</si>
  <si>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</si>
  <si>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</si>
  <si>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</si>
  <si>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</si>
  <si>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</si>
  <si>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</si>
  <si>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</si>
  <si>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</si>
  <si>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</si>
  <si>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</si>
  <si>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</si>
  <si>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</si>
  <si>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</si>
  <si>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</si>
  <si>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</si>
  <si>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</si>
  <si>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</si>
  <si>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</si>
  <si>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</si>
  <si>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</si>
  <si>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</si>
  <si>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</si>
  <si>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</si>
  <si>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</si>
  <si>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</si>
  <si>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</si>
  <si>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</si>
  <si>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</si>
  <si>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</si>
  <si>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</si>
  <si>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</si>
  <si>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</si>
  <si>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</si>
  <si>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</si>
  <si>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</si>
  <si>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</si>
  <si>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</si>
  <si>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</si>
  <si>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</si>
  <si>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</si>
  <si>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</si>
  <si>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</si>
  <si>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</si>
  <si>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</si>
  <si>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</si>
  <si>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</si>
  <si>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</si>
  <si>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</si>
  <si>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</si>
  <si>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</si>
  <si>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</si>
  <si>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</si>
  <si>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</si>
  <si>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</si>
  <si>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</si>
  <si>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</si>
  <si>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</si>
  <si>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</si>
  <si>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</si>
  <si>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</si>
  <si>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</si>
  <si>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</si>
  <si>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</si>
  <si>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</si>
  <si>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</si>
  <si>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</si>
  <si>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</si>
  <si>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</si>
  <si>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</si>
  <si>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</si>
  <si>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</si>
  <si>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</si>
  <si>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</si>
  <si>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</si>
  <si>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</si>
  <si>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</si>
  <si>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</si>
  <si>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</si>
  <si>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</si>
  <si>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</si>
  <si>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</si>
  <si>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</si>
  <si>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</si>
  <si>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</si>
  <si>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</si>
  <si>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</si>
  <si>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</si>
  <si>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</si>
  <si>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</si>
  <si>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</si>
  <si>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</si>
  <si>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</si>
  <si>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</si>
  <si>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</si>
  <si>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</si>
  <si>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</si>
  <si>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</si>
  <si>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</si>
  <si>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</si>
  <si>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</si>
  <si>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</si>
  <si>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</si>
  <si>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</si>
  <si>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</si>
  <si>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</si>
  <si>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</si>
  <si>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</si>
  <si>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</si>
  <si>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</si>
  <si>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</si>
  <si>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</si>
  <si>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</si>
  <si>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</si>
  <si>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</si>
  <si>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</si>
  <si>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</si>
  <si>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</si>
  <si>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</si>
  <si>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</si>
  <si>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</si>
  <si>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</si>
  <si>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</si>
  <si>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</si>
  <si>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</si>
  <si>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</si>
  <si>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</si>
  <si>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</si>
  <si>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</si>
  <si>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</si>
  <si>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</si>
  <si>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</si>
  <si>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</si>
  <si>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</si>
  <si>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</si>
  <si>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</si>
  <si>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</si>
  <si>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</si>
  <si>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</si>
  <si>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</si>
  <si>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</si>
  <si>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</si>
  <si>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</si>
  <si>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</si>
  <si>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</si>
  <si>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</si>
  <si>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</si>
  <si>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</si>
  <si>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</si>
  <si>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</si>
  <si>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</si>
  <si>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</si>
  <si>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</si>
  <si>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</si>
  <si>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</si>
  <si>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</si>
  <si>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</si>
  <si>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</si>
  <si>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</si>
  <si>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</si>
  <si>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</si>
  <si>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</si>
  <si>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</si>
  <si>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</si>
  <si>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</si>
  <si>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</si>
  <si>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</si>
  <si>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</si>
  <si>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</si>
  <si>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</si>
  <si>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</si>
  <si>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</si>
  <si>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</si>
  <si>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</si>
  <si>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</si>
  <si>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</si>
  <si>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</si>
  <si>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</si>
  <si>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</si>
  <si>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</si>
  <si>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</si>
  <si>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</si>
  <si>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</si>
  <si>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</si>
  <si>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</si>
  <si>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</si>
  <si>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</si>
  <si>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</si>
  <si>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</si>
  <si>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</si>
  <si>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</si>
  <si>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</si>
  <si>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</si>
  <si>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</si>
  <si>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</si>
  <si>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</si>
  <si>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</si>
  <si>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</si>
  <si>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</si>
  <si>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</si>
  <si>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</si>
  <si>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</si>
  <si>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</si>
  <si>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</si>
  <si>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</si>
  <si>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</si>
  <si>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</si>
  <si>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</si>
  <si>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</si>
  <si>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</si>
  <si>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</si>
  <si>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</si>
  <si>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</si>
  <si>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</si>
  <si>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</si>
  <si>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</si>
  <si>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</si>
  <si>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</si>
  <si>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</si>
  <si>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</si>
  <si>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</si>
  <si>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</si>
  <si>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</si>
  <si>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</si>
  <si>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</si>
  <si>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</si>
  <si>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</si>
  <si>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</si>
  <si>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</si>
  <si>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</si>
  <si>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</si>
  <si>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</si>
  <si>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</si>
  <si>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</si>
  <si>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</si>
  <si>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</si>
  <si>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</si>
  <si>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</si>
  <si>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</si>
  <si>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</si>
  <si>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</si>
  <si>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</si>
  <si>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</si>
  <si>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</si>
  <si>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</si>
  <si>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</si>
  <si>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</si>
  <si>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</si>
  <si>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</si>
  <si>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</si>
  <si>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</si>
  <si>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</si>
  <si>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</si>
  <si>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</si>
  <si>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</si>
  <si>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</si>
  <si>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</si>
  <si>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</si>
  <si>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</si>
  <si>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</si>
  <si>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</si>
  <si>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</si>
  <si>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</si>
  <si>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</si>
  <si>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</si>
  <si>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</si>
  <si>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</si>
  <si>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</si>
  <si>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</si>
  <si>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</si>
  <si>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</si>
  <si>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</si>
  <si>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</si>
  <si>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</si>
  <si>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</si>
  <si>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</si>
  <si>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</si>
  <si>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</si>
  <si>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</si>
  <si>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</si>
  <si>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</si>
  <si>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</si>
  <si>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</si>
  <si>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</si>
  <si>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</si>
  <si>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</si>
  <si>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</si>
  <si>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</si>
  <si>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</si>
  <si>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</si>
  <si>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</si>
  <si>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</si>
  <si>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</si>
  <si>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</si>
  <si>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</si>
  <si>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</si>
  <si>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</si>
  <si>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</si>
  <si>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</si>
  <si>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</si>
  <si>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</si>
  <si>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</si>
  <si>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</si>
  <si>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</si>
  <si>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</si>
  <si>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</si>
  <si>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</si>
  <si>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</si>
  <si>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</si>
  <si>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</si>
  <si>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</si>
  <si>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</si>
  <si>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</si>
  <si>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</si>
  <si>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</si>
  <si>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</si>
  <si>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</si>
  <si>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</si>
  <si>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</si>
  <si>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</si>
  <si>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</si>
  <si>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</si>
  <si>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</si>
  <si>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</si>
  <si>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</si>
  <si>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</si>
  <si>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</si>
  <si>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</si>
  <si>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</si>
  <si>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</si>
  <si>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</si>
  <si>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</si>
  <si>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</si>
  <si>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</si>
  <si>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</si>
  <si>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</si>
  <si>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</si>
  <si>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</si>
  <si>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</si>
  <si>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</si>
  <si>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</si>
  <si>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</si>
  <si>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</si>
  <si>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</si>
  <si>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</si>
  <si>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</si>
  <si>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</si>
  <si>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</si>
  <si>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</si>
  <si>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</si>
  <si>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</si>
  <si>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</si>
  <si>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</si>
  <si>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</si>
  <si>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</si>
  <si>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</si>
  <si>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</si>
  <si>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</si>
  <si>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</si>
  <si>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</si>
  <si>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</si>
  <si>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</si>
  <si>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</si>
  <si>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</si>
  <si>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</si>
  <si>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</si>
  <si>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</si>
  <si>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</si>
  <si>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</si>
  <si>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</si>
  <si>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</si>
  <si>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</si>
  <si>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</si>
  <si>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</si>
  <si>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</si>
  <si>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</si>
  <si>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</si>
  <si>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</si>
  <si>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</si>
  <si>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</si>
  <si>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</si>
  <si>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</si>
  <si>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</si>
  <si>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</si>
  <si>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</si>
  <si>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</si>
  <si>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</si>
  <si>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</si>
  <si>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</si>
  <si>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</si>
  <si>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</si>
  <si>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</si>
  <si>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</si>
  <si>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</si>
  <si>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</si>
  <si>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</si>
  <si>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</si>
  <si>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</si>
  <si>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</si>
  <si>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</si>
  <si>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</si>
  <si>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</si>
  <si>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</si>
  <si>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</si>
  <si>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</si>
  <si>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</si>
  <si>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</si>
  <si>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</si>
  <si>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</si>
  <si>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</si>
  <si>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</si>
  <si>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</si>
  <si>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</si>
  <si>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</si>
  <si>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</si>
  <si>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</si>
  <si>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</si>
  <si>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</si>
  <si>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</si>
  <si>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</si>
  <si>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</si>
  <si>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</si>
  <si>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</si>
  <si>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</si>
  <si>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</si>
  <si>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</si>
  <si>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</si>
  <si>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</si>
  <si>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</si>
  <si>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</si>
  <si>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</si>
  <si>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</si>
  <si>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</si>
  <si>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</si>
  <si>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</si>
  <si>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</si>
  <si>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</si>
  <si>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</si>
  <si>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</si>
  <si>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</si>
  <si>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</si>
  <si>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</si>
  <si>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</si>
  <si>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</si>
  <si>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</si>
  <si>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</si>
  <si>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</si>
  <si>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</si>
  <si>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</si>
  <si>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</si>
  <si>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</si>
  <si>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</si>
  <si>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</si>
  <si>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</si>
  <si>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</si>
  <si>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</si>
  <si>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</si>
  <si>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</si>
  <si>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</si>
  <si>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</si>
  <si>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</si>
  <si>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</si>
  <si>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</si>
  <si>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</si>
  <si>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</si>
  <si>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</si>
  <si>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</si>
  <si>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</si>
  <si>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</si>
  <si>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</si>
  <si>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</si>
  <si>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</si>
  <si>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</si>
  <si>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</si>
  <si>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</si>
  <si>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</si>
  <si>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</si>
  <si>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</si>
  <si>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</si>
  <si>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</si>
  <si>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</si>
  <si>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</si>
  <si>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</si>
  <si>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</si>
  <si>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</si>
  <si>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</si>
  <si>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</si>
  <si>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</si>
  <si>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</si>
  <si>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</si>
  <si>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</si>
  <si>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</si>
  <si>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</si>
  <si>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</si>
  <si>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</si>
  <si>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</si>
  <si>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</si>
  <si>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</si>
  <si>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</si>
  <si>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</si>
  <si>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</si>
  <si>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</si>
  <si>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</si>
  <si>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</si>
  <si>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</si>
  <si>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</si>
  <si>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</si>
  <si>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</si>
  <si>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</si>
  <si>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</si>
  <si>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</si>
  <si>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</si>
  <si>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</si>
  <si>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</si>
  <si>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</si>
  <si>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</si>
  <si>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</si>
  <si>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</si>
  <si>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</si>
  <si>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</si>
  <si>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</si>
  <si>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</si>
  <si>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</si>
  <si>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</si>
  <si>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</si>
  <si>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</si>
  <si>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</si>
  <si>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</si>
  <si>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</si>
  <si>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</si>
  <si>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</si>
  <si>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</si>
  <si>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</si>
  <si>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</si>
  <si>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</si>
  <si>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</si>
  <si>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</si>
  <si>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</si>
  <si>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</si>
  <si>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</si>
  <si>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</si>
  <si>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</si>
  <si>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</si>
  <si>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</si>
  <si>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</si>
  <si>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</si>
  <si>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</si>
  <si>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</si>
  <si>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</si>
  <si>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</si>
  <si>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</si>
  <si>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</si>
  <si>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</si>
  <si>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</si>
  <si>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</si>
  <si>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</si>
  <si>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</si>
  <si>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</si>
  <si>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</si>
  <si>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</si>
  <si>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</si>
  <si>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</si>
  <si>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</si>
  <si>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</si>
  <si>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</si>
  <si>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</si>
  <si>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</si>
  <si>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</si>
  <si>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</si>
  <si>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</si>
  <si>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</si>
  <si>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</si>
  <si>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</si>
  <si>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</si>
  <si>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</si>
  <si>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</si>
  <si>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</si>
  <si>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</si>
  <si>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</si>
  <si>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</si>
  <si>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</si>
  <si>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</si>
  <si>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</si>
  <si>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</si>
  <si>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</si>
  <si>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</si>
  <si>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</si>
  <si>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</si>
  <si>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</si>
  <si>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</si>
  <si>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</si>
  <si>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</si>
  <si>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</si>
  <si>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</si>
  <si>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</si>
  <si>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</si>
  <si>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</si>
  <si>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</si>
  <si>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</si>
  <si>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</si>
  <si>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</si>
  <si>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</si>
  <si>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</si>
  <si>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</si>
  <si>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</si>
  <si>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</si>
  <si>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</si>
  <si>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</si>
  <si>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</si>
  <si>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</si>
  <si>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</si>
  <si>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</si>
  <si>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</si>
  <si>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</si>
  <si>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</si>
  <si>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</si>
  <si>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</si>
  <si>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</si>
  <si>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</si>
  <si>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</si>
  <si>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</si>
  <si>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</si>
  <si>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</si>
  <si>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</si>
  <si>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</si>
  <si>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</si>
  <si>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</si>
  <si>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</si>
  <si>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</si>
  <si>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</si>
  <si>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</si>
  <si>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</si>
  <si>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</si>
  <si>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</si>
  <si>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</si>
  <si>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</si>
  <si>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</si>
  <si>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</si>
  <si>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</si>
  <si>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</si>
  <si>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</si>
  <si>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</si>
  <si>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</si>
  <si>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</si>
  <si>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</si>
  <si>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</si>
  <si>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</si>
  <si>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</si>
  <si>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</si>
  <si>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</si>
  <si>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</si>
  <si>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</si>
  <si>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</si>
  <si>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</si>
  <si>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</si>
  <si>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</si>
  <si>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</si>
  <si>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</si>
  <si>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</si>
  <si>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</si>
  <si>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</si>
  <si>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</si>
  <si>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</si>
  <si>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</si>
  <si>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</si>
  <si>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</si>
  <si>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</si>
  <si>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</si>
  <si>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</si>
  <si>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</si>
  <si>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</si>
  <si>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</si>
  <si>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</si>
  <si>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</si>
  <si>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</si>
  <si>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</si>
  <si>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</si>
  <si>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</si>
  <si>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</si>
  <si>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</si>
  <si>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</si>
  <si>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</si>
  <si>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</si>
  <si>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</si>
  <si>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</si>
  <si>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</si>
  <si>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</si>
  <si>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</si>
  <si>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</si>
  <si>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</si>
  <si>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</si>
  <si>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</si>
  <si>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</si>
  <si>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</si>
  <si>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</si>
  <si>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</si>
  <si>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</si>
  <si>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</si>
  <si>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</si>
  <si>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</si>
  <si>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</si>
  <si>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</si>
  <si>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</si>
  <si>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</si>
  <si>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</si>
  <si>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</si>
  <si>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</si>
  <si>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</si>
  <si>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</si>
  <si>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</si>
  <si>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</si>
  <si>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</si>
  <si>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</si>
  <si>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</si>
  <si>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</si>
  <si>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</si>
  <si>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</si>
  <si>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</si>
  <si>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</si>
  <si>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</si>
  <si>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</si>
  <si>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</si>
  <si>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</si>
  <si>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</si>
  <si>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</si>
  <si>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</si>
  <si>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</si>
  <si>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</si>
  <si>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</si>
  <si>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</si>
  <si>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</si>
  <si>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</si>
  <si>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</si>
  <si>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</si>
  <si>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</si>
  <si>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</si>
  <si>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</si>
  <si>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</si>
  <si>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</si>
  <si>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</si>
  <si>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</si>
  <si>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</si>
  <si>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</si>
  <si>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</si>
  <si>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</si>
  <si>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</si>
  <si>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</si>
  <si>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</si>
  <si>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</si>
  <si>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</si>
  <si>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</si>
  <si>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</si>
  <si>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</si>
  <si>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</si>
  <si>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</si>
  <si>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</si>
  <si>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</si>
  <si>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</si>
  <si>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</si>
  <si>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</si>
  <si>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</si>
  <si>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</si>
  <si>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</si>
  <si>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</si>
  <si>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</si>
  <si>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</si>
  <si>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</si>
  <si>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</si>
  <si>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</si>
  <si>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</si>
  <si>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</si>
  <si>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</si>
  <si>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</si>
  <si>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</si>
  <si>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</si>
  <si>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</si>
  <si>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</si>
  <si>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</si>
  <si>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</si>
  <si>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</si>
  <si>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</si>
  <si>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</si>
  <si>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</si>
  <si>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</si>
  <si>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</si>
  <si>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</si>
  <si>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</si>
  <si>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</si>
  <si>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</si>
  <si>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</si>
  <si>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</si>
  <si>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</si>
  <si>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</si>
  <si>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</si>
  <si>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</si>
  <si>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</si>
  <si>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</si>
  <si>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</si>
  <si>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</si>
  <si>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</si>
  <si>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</si>
  <si>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</si>
  <si>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</si>
  <si>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</si>
  <si>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</si>
  <si>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</si>
  <si>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</si>
  <si>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</si>
  <si>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</si>
  <si>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</si>
  <si>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</si>
  <si>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</si>
  <si>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</si>
  <si>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</si>
  <si>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</si>
  <si>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</si>
  <si>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</si>
  <si>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</si>
  <si>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</si>
  <si>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</si>
  <si>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</si>
  <si>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</si>
  <si>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</si>
  <si>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</si>
  <si>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</si>
  <si>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</si>
  <si>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</si>
  <si>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</si>
  <si>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</si>
  <si>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</si>
  <si>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</si>
  <si>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</si>
  <si>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</si>
  <si>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</si>
  <si>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</si>
  <si>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</si>
  <si>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</si>
  <si>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</si>
  <si>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</si>
  <si>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</si>
  <si>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</si>
  <si>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</si>
  <si>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</si>
  <si>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</si>
  <si>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</si>
  <si>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</si>
  <si>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</si>
  <si>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</si>
  <si>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</si>
  <si>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</si>
  <si>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</si>
  <si>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</si>
  <si>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</si>
  <si>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</si>
  <si>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</si>
  <si>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</si>
  <si>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</si>
  <si>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</si>
  <si>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</si>
  <si>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</si>
  <si>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</si>
  <si>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</si>
  <si>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</si>
  <si>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</si>
  <si>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</si>
  <si>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</si>
  <si>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</si>
  <si>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</si>
  <si>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</si>
  <si>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</si>
  <si>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</si>
  <si>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</si>
  <si>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</si>
  <si>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</si>
  <si>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</si>
  <si>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</si>
  <si>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</si>
  <si>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</si>
  <si>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</si>
  <si>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</si>
  <si>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</si>
  <si>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</si>
  <si>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</si>
  <si>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</si>
  <si>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</si>
  <si>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</si>
  <si>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</si>
  <si>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</si>
  <si>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</si>
  <si>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</si>
  <si>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</si>
  <si>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</si>
  <si>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</si>
  <si>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</si>
  <si>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</si>
  <si>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</si>
  <si>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</si>
  <si>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</si>
  <si>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</si>
  <si>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</si>
  <si>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</si>
  <si>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</si>
  <si>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</si>
  <si>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</si>
  <si>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</si>
  <si>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</si>
  <si>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</si>
  <si>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</si>
  <si>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</si>
  <si>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</si>
  <si>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</si>
  <si>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</si>
  <si>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</si>
  <si>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</si>
  <si>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</si>
  <si>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</si>
  <si>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</si>
  <si>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</si>
  <si>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</si>
  <si>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</si>
  <si>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</si>
  <si>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</si>
  <si>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</si>
  <si>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</si>
  <si>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</si>
  <si>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</si>
  <si>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</si>
  <si>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</si>
  <si>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</si>
  <si>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</si>
  <si>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</si>
  <si>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</si>
  <si>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</si>
  <si>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</si>
  <si>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</si>
  <si>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</si>
  <si>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</si>
  <si>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</si>
  <si>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</si>
  <si>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</si>
  <si>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</si>
  <si>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</si>
  <si>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</si>
  <si>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</si>
  <si>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</si>
  <si>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</si>
  <si>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</si>
  <si>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</si>
  <si>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</si>
  <si>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</si>
  <si>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</si>
  <si>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</si>
  <si>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</si>
  <si>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</si>
  <si>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</si>
  <si>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</si>
  <si>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</si>
  <si>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</si>
  <si>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</si>
  <si>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</si>
  <si>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</si>
  <si>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</si>
  <si>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</si>
  <si>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</si>
  <si>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</si>
  <si>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</si>
  <si>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</si>
  <si>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</si>
  <si>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</si>
  <si>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</si>
  <si>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</si>
  <si>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</si>
  <si>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</si>
  <si>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</si>
  <si>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</si>
  <si>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</si>
  <si>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</si>
  <si>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</si>
  <si>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</si>
  <si>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</si>
  <si>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</si>
  <si>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</si>
  <si>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</si>
  <si>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</si>
  <si>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</si>
  <si>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</si>
  <si>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</si>
  <si>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</si>
  <si>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</si>
  <si>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</si>
  <si>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</si>
  <si>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</si>
  <si>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</si>
  <si>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</si>
  <si>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</si>
  <si>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</si>
  <si>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</si>
  <si>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</si>
  <si>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</si>
  <si>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</si>
  <si>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</si>
  <si>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</si>
  <si>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</si>
  <si>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</si>
  <si>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</si>
  <si>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</si>
  <si>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</si>
  <si>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</si>
  <si>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</si>
  <si>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</si>
  <si>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</si>
  <si>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</si>
  <si>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</si>
  <si>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</si>
  <si>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</si>
  <si>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</si>
  <si>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</si>
  <si>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</si>
  <si>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</si>
  <si>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</si>
  <si>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</si>
  <si>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</si>
  <si>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</si>
  <si>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</si>
  <si>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</si>
  <si>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</si>
  <si>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</si>
  <si>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</si>
  <si>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</si>
  <si>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</si>
  <si>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</si>
  <si>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</si>
  <si>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</si>
  <si>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</si>
  <si>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</si>
  <si>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</si>
  <si>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</si>
  <si>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</si>
  <si>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</si>
  <si>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</si>
  <si>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</si>
  <si>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</si>
  <si>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</si>
  <si>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</si>
  <si>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</si>
  <si>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</si>
  <si>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</si>
  <si>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</si>
  <si>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</si>
  <si>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</si>
  <si>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</si>
  <si>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</si>
  <si>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</si>
  <si>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</si>
  <si>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</si>
  <si>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</si>
  <si>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</si>
  <si>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</si>
  <si>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</si>
  <si>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</si>
  <si>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</si>
  <si>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</si>
  <si>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</si>
  <si>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</si>
  <si>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</si>
  <si>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</si>
  <si>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</si>
  <si>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</si>
  <si>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</si>
  <si>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</si>
  <si>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</si>
  <si>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</si>
  <si>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</si>
  <si>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</si>
  <si>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</si>
  <si>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</si>
  <si>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</si>
  <si>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</si>
  <si>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</si>
  <si>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</si>
  <si>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</si>
  <si>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</si>
  <si>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</si>
  <si>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</si>
  <si>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</si>
  <si>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</si>
  <si>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</si>
  <si>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</si>
  <si>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</si>
  <si>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</si>
  <si>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</si>
  <si>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</si>
  <si>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</si>
  <si>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</si>
  <si>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</si>
  <si>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</si>
  <si>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</si>
  <si>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</si>
  <si>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</si>
  <si>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</si>
  <si>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</si>
  <si>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</si>
  <si>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</si>
  <si>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</si>
  <si>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</si>
  <si>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</si>
  <si>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</si>
  <si>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</si>
  <si>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</si>
  <si>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</si>
  <si>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</si>
  <si>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</si>
  <si>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</si>
  <si>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</si>
  <si>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</si>
  <si>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</si>
  <si>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</si>
  <si>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</si>
  <si>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</si>
  <si>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</si>
  <si>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</si>
  <si>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</si>
  <si>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</si>
  <si>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</si>
  <si>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</si>
  <si>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</si>
  <si>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</si>
  <si>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</si>
  <si>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</si>
  <si>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</si>
  <si>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</si>
  <si>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</si>
  <si>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</si>
  <si>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</si>
  <si>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</si>
  <si>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</si>
  <si>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</si>
  <si>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</si>
  <si>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</si>
  <si>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</si>
  <si>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</si>
  <si>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</si>
  <si>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</si>
  <si>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</si>
  <si>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</si>
  <si>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</si>
  <si>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</si>
  <si>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</si>
  <si>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</si>
  <si>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</si>
  <si>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</si>
  <si>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</si>
  <si>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</si>
  <si>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</si>
  <si>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</si>
  <si>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</si>
  <si>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</si>
  <si>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</si>
  <si>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</si>
  <si>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</si>
  <si>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</si>
  <si>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</si>
  <si>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</si>
  <si>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</si>
  <si>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</si>
  <si>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</si>
  <si>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</si>
  <si>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</si>
  <si>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</si>
  <si>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</si>
  <si>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</si>
  <si>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</si>
  <si>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</si>
  <si>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</si>
  <si>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</si>
  <si>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</si>
  <si>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</si>
  <si>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</si>
  <si>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</si>
  <si>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</si>
  <si>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</si>
  <si>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</si>
  <si>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</si>
  <si>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</si>
  <si>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</si>
  <si>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</si>
  <si>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</si>
  <si>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</si>
  <si>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</si>
  <si>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</si>
  <si>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</si>
  <si>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</si>
  <si>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</si>
  <si>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</si>
  <si>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</si>
  <si>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</si>
  <si>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</si>
  <si>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</si>
  <si>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</si>
  <si>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</si>
  <si>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</si>
  <si>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</si>
  <si>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</si>
  <si>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</si>
  <si>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</si>
  <si>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</si>
  <si>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</si>
  <si>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</si>
  <si>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</si>
  <si>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</si>
  <si>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</si>
  <si>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</si>
  <si>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</si>
  <si>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</si>
  <si>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</si>
  <si>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</si>
  <si>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</si>
  <si>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</si>
  <si>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</si>
  <si>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</si>
  <si>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</si>
  <si>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</si>
  <si>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</si>
  <si>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</si>
  <si>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</si>
  <si>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</si>
  <si>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</si>
  <si>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</si>
  <si>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</si>
  <si>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</si>
  <si>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</si>
  <si>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</si>
  <si>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</si>
  <si>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</si>
  <si>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</si>
  <si>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</si>
  <si>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</si>
  <si>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</si>
  <si>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</si>
  <si>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</si>
  <si>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</si>
  <si>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</si>
  <si>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</si>
  <si>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</si>
  <si>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</si>
  <si>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</si>
  <si>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</si>
  <si>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</si>
  <si>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</si>
  <si>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</si>
  <si>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</si>
  <si>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</si>
  <si>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</si>
  <si>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</si>
  <si>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</si>
  <si>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</si>
  <si>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</si>
  <si>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</si>
  <si>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</si>
  <si>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</si>
  <si>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</si>
  <si>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</si>
  <si>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</si>
  <si>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</si>
  <si>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</si>
  <si>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</si>
  <si>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</si>
  <si>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</si>
  <si>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</si>
  <si>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</si>
  <si>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</si>
  <si>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</si>
  <si>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</si>
  <si>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</si>
  <si>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</si>
  <si>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</si>
  <si>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</si>
  <si>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</si>
  <si>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</si>
  <si>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</si>
  <si>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</si>
  <si>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</si>
  <si>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</si>
  <si>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</si>
  <si>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</si>
  <si>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</si>
  <si>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</si>
  <si>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</si>
  <si>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</si>
  <si>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</si>
  <si>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</si>
  <si>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</si>
  <si>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</si>
  <si>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</si>
  <si>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</si>
  <si>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</si>
  <si>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</si>
  <si>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</si>
  <si>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</si>
  <si>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</si>
  <si>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</si>
  <si>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</si>
  <si>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</si>
  <si>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</si>
  <si>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</si>
  <si>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</si>
  <si>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</si>
  <si>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</si>
  <si>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</si>
  <si>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</si>
  <si>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</si>
  <si>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</si>
  <si>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</si>
  <si>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</si>
  <si>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</si>
  <si>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</si>
  <si>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</si>
  <si>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</si>
  <si>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</si>
  <si>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</si>
  <si>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</si>
  <si>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</si>
  <si>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</si>
  <si>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</si>
  <si>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</si>
  <si>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</si>
  <si>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</si>
  <si>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</si>
  <si>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</si>
  <si>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</si>
  <si>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</si>
  <si>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</si>
  <si>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</si>
  <si>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</si>
  <si>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</si>
  <si>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</si>
  <si>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</si>
  <si>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</si>
  <si>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</si>
  <si>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</si>
  <si>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</si>
  <si>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</si>
  <si>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</si>
  <si>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</si>
  <si>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</si>
  <si>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</si>
  <si>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</si>
  <si>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</si>
  <si>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</si>
  <si>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</si>
  <si>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</si>
  <si>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</si>
  <si>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</si>
  <si>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</si>
  <si>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</si>
  <si>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</si>
  <si>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</si>
  <si>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</si>
  <si>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</si>
  <si>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</si>
  <si>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</si>
  <si>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</si>
  <si>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</si>
  <si>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</si>
  <si>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</si>
  <si>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</si>
  <si>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</si>
  <si>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</si>
  <si>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</si>
  <si>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</si>
  <si>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</si>
  <si>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</si>
  <si>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</si>
  <si>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</si>
  <si>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</si>
  <si>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</si>
  <si>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</si>
  <si>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</si>
  <si>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</si>
  <si>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</si>
  <si>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</si>
  <si>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</si>
  <si>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</si>
  <si>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</si>
  <si>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</si>
  <si>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</si>
  <si>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</si>
  <si>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</si>
  <si>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</si>
  <si>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</si>
  <si>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</si>
  <si>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</si>
  <si>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</si>
  <si>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</si>
  <si>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</si>
  <si>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</si>
  <si>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</si>
  <si>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</si>
  <si>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</si>
  <si>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</si>
  <si>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</si>
  <si>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</si>
  <si>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</si>
  <si>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</si>
  <si>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</si>
  <si>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</si>
  <si>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</si>
  <si>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</si>
  <si>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</si>
  <si>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</si>
  <si>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</si>
  <si>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</si>
  <si>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</si>
  <si>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</si>
  <si>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</si>
  <si>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</si>
  <si>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</si>
  <si>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</si>
  <si>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</si>
  <si>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</si>
  <si>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</si>
  <si>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</si>
  <si>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</si>
  <si>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</si>
  <si>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</si>
  <si>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</si>
  <si>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</si>
  <si>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</si>
  <si>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</si>
  <si>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</si>
  <si>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</si>
  <si>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</si>
  <si>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</si>
  <si>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</si>
  <si>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</si>
  <si>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</si>
  <si>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</si>
  <si>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</si>
  <si>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</si>
  <si>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</si>
  <si>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</si>
  <si>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</si>
  <si>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</si>
  <si>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</si>
  <si>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</si>
  <si>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</si>
  <si>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</si>
  <si>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</si>
  <si>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</si>
  <si>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</si>
  <si>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</si>
  <si>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</si>
  <si>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</si>
  <si>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</si>
  <si>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</si>
  <si>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</si>
  <si>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</si>
  <si>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</si>
  <si>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</si>
  <si>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</si>
  <si>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</si>
  <si>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</si>
  <si>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</si>
  <si>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</si>
  <si>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</si>
  <si>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</si>
  <si>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</si>
  <si>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</si>
  <si>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</si>
  <si>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</si>
  <si>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</si>
  <si>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</si>
  <si>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</si>
  <si>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</si>
  <si>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</si>
  <si>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</si>
  <si>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</si>
  <si>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</si>
  <si>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</si>
  <si>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</si>
  <si>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</si>
  <si>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</si>
  <si>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</si>
  <si>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</si>
  <si>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</si>
  <si>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</si>
  <si>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</si>
  <si>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</si>
  <si>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</si>
  <si>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</si>
  <si>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</si>
  <si>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</si>
  <si>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</si>
  <si>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</si>
  <si>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</si>
  <si>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</si>
  <si>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</si>
  <si>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</si>
  <si>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</si>
  <si>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</si>
  <si>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</si>
  <si>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</si>
  <si>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</si>
  <si>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</si>
  <si>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</si>
  <si>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</si>
  <si>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</si>
  <si>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</si>
  <si>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</si>
  <si>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</si>
  <si>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</si>
  <si>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</si>
  <si>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</si>
  <si>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</si>
  <si>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</si>
  <si>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</si>
  <si>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</si>
  <si>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</si>
  <si>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</si>
  <si>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</si>
  <si>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</si>
  <si>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</si>
  <si>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</si>
  <si>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</si>
  <si>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</si>
  <si>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</si>
  <si>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</si>
  <si>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</si>
  <si>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</si>
  <si>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</si>
  <si>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</si>
  <si>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</si>
  <si>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</si>
  <si>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</si>
  <si>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</si>
  <si>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</si>
  <si>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</si>
  <si>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</si>
  <si>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</si>
  <si>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</si>
  <si>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</si>
  <si>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</si>
  <si>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</si>
  <si>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</si>
  <si>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</si>
  <si>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</si>
  <si>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</si>
  <si>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</si>
  <si>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</si>
  <si>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</si>
  <si>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</si>
  <si>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</si>
  <si>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</si>
  <si>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</si>
  <si>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</si>
  <si>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</si>
  <si>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</si>
  <si>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</si>
  <si>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</si>
  <si>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</si>
  <si>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</si>
  <si>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</si>
  <si>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</si>
  <si>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</si>
  <si>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</si>
  <si>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</si>
  <si>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</si>
  <si>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</si>
  <si>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</si>
  <si>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</si>
  <si>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</si>
  <si>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</si>
  <si>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</si>
  <si>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</si>
  <si>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</si>
  <si>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</si>
  <si>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</si>
  <si>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</si>
  <si>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</si>
  <si>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</si>
  <si>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</si>
  <si>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</si>
  <si>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</si>
  <si>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</si>
  <si>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</si>
  <si>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</si>
  <si>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</si>
  <si>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</si>
  <si>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</si>
  <si>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</si>
  <si>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</si>
  <si>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</si>
  <si>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</si>
  <si>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</si>
  <si>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</si>
  <si>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</si>
  <si>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</si>
  <si>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</si>
  <si>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</si>
  <si>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</si>
  <si>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</si>
  <si>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</si>
  <si>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</si>
  <si>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</si>
  <si>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</si>
  <si>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</si>
  <si>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</si>
  <si>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</si>
  <si>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</si>
  <si>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</si>
  <si>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</si>
  <si>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</si>
  <si>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</si>
  <si>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</si>
  <si>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</si>
  <si>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</si>
  <si>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</si>
  <si>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</si>
  <si>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</si>
  <si>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</si>
  <si>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</si>
  <si>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</si>
  <si>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</si>
  <si>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</si>
  <si>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</si>
  <si>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</si>
  <si>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</si>
  <si>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</si>
  <si>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</si>
  <si>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</si>
  <si>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</si>
  <si>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</si>
  <si>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</si>
  <si>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</si>
  <si>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</si>
  <si>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</si>
  <si>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</si>
  <si>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</si>
  <si>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</si>
  <si>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</si>
  <si>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</si>
  <si>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</si>
  <si>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</si>
  <si>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</si>
  <si>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</si>
  <si>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</si>
  <si>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</si>
  <si>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</si>
  <si>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</si>
  <si>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</si>
  <si>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</si>
  <si>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</si>
  <si>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</si>
  <si>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</si>
  <si>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</si>
  <si>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</si>
  <si>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</si>
  <si>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</si>
  <si>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</si>
  <si>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</si>
  <si>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</si>
  <si>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</si>
  <si>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</si>
  <si>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</si>
  <si>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</si>
  <si>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</si>
  <si>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</si>
  <si>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</si>
  <si>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</si>
  <si>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</si>
  <si>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</si>
  <si>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</si>
  <si>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</si>
  <si>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</si>
  <si>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</si>
  <si>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</si>
  <si>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</si>
  <si>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</si>
  <si>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</si>
  <si>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</si>
  <si>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</si>
  <si>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</si>
  <si>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</si>
  <si>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</si>
  <si>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</si>
  <si>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</si>
  <si>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</si>
  <si>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</si>
  <si>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</si>
  <si>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</si>
  <si>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</si>
  <si>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</si>
  <si>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</si>
  <si>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</si>
  <si>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</si>
  <si>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</si>
  <si>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</si>
  <si>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</si>
  <si>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</si>
  <si>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</si>
  <si>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</si>
  <si>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</si>
  <si>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</si>
  <si>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</si>
  <si>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</si>
  <si>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</si>
  <si>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</si>
  <si>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</si>
  <si>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</si>
  <si>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</si>
  <si>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</si>
  <si>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</si>
  <si>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</si>
  <si>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</si>
  <si>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</si>
  <si>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</si>
  <si>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</si>
  <si>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</si>
  <si>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</si>
  <si>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</si>
  <si>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</si>
  <si>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</si>
  <si>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</si>
  <si>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</si>
  <si>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</si>
  <si>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</si>
  <si>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</si>
  <si>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</si>
  <si>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</si>
  <si>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</si>
  <si>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</si>
  <si>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</si>
  <si>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</si>
  <si>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</si>
  <si>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</si>
  <si>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</si>
  <si>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</si>
  <si>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</si>
  <si>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</si>
  <si>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</si>
  <si>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</si>
  <si>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</si>
  <si>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</si>
  <si>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</si>
  <si>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</si>
  <si>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</si>
  <si>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</si>
  <si>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</si>
  <si>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</si>
  <si>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</si>
  <si>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</si>
  <si>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</si>
  <si>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</si>
  <si>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</si>
  <si>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</si>
  <si>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</si>
  <si>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</si>
  <si>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</si>
  <si>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</si>
  <si>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</si>
  <si>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</si>
  <si>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</si>
  <si>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</si>
  <si>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</si>
  <si>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</si>
  <si>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</si>
  <si>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</si>
  <si>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</si>
  <si>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</si>
  <si>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</si>
  <si>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</si>
  <si>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</si>
  <si>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</si>
  <si>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</si>
  <si>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</si>
  <si>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</si>
  <si>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</si>
  <si>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</si>
  <si>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</si>
  <si>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</si>
  <si>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</si>
  <si>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</si>
  <si>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</si>
  <si>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</si>
  <si>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</si>
  <si>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</si>
  <si>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</si>
  <si>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</si>
  <si>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</si>
  <si>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</si>
  <si>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</si>
  <si>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</si>
  <si>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</si>
  <si>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</si>
  <si>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</si>
  <si>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</si>
  <si>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</si>
  <si>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</si>
  <si>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</si>
  <si>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</si>
  <si>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</si>
  <si>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</si>
  <si>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</si>
  <si>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</si>
  <si>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</si>
  <si>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</si>
  <si>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</si>
  <si>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</si>
  <si>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</si>
  <si>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</si>
  <si>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</si>
  <si>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</si>
  <si>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</si>
  <si>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</si>
  <si>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</si>
  <si>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</si>
  <si>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</si>
  <si>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</si>
  <si>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</si>
  <si>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</si>
  <si>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</si>
  <si>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</si>
  <si>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</si>
  <si>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</si>
  <si>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</si>
  <si>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</si>
  <si>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</si>
  <si>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</si>
  <si>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</si>
  <si>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</si>
  <si>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</si>
  <si>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</si>
  <si>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</si>
  <si>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</si>
  <si>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</si>
  <si>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</si>
  <si>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</si>
  <si>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</si>
  <si>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</si>
  <si>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</si>
  <si>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</si>
  <si>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</si>
  <si>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</si>
  <si>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</si>
  <si>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</si>
  <si>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</si>
  <si>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</si>
  <si>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</si>
  <si>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</si>
  <si>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</si>
  <si>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</si>
  <si>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</si>
  <si>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</si>
  <si>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</si>
  <si>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</si>
  <si>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</si>
  <si>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</si>
  <si>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</si>
  <si>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</si>
  <si>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</si>
  <si>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</si>
  <si>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</si>
  <si>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</si>
  <si>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</si>
  <si>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</si>
  <si>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</si>
  <si>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</si>
  <si>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</si>
  <si>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</si>
  <si>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</si>
  <si>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</si>
  <si>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</si>
  <si>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</si>
  <si>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</si>
  <si>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</si>
  <si>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</si>
  <si>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</si>
  <si>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</si>
  <si>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</si>
  <si>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</si>
  <si>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</si>
  <si>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</si>
  <si>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</si>
  <si>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</si>
  <si>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</si>
  <si>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</si>
  <si>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</si>
  <si>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</si>
  <si>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</si>
  <si>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</si>
  <si>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</si>
  <si>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</si>
  <si>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</si>
  <si>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</si>
  <si>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</si>
  <si>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</si>
  <si>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</si>
  <si>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</si>
  <si>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</si>
  <si>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</si>
  <si>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</si>
  <si>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</si>
  <si>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</si>
  <si>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</si>
  <si>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</si>
  <si>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</si>
  <si>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</si>
  <si>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</si>
  <si>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</si>
  <si>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</si>
  <si>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</si>
  <si>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</si>
  <si>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</si>
  <si>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</si>
  <si>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</si>
  <si>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</si>
  <si>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</si>
  <si>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</si>
  <si>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</si>
  <si>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</si>
  <si>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</si>
  <si>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</si>
  <si>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</si>
  <si>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</si>
  <si>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</si>
  <si>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</si>
  <si>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</si>
  <si>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</si>
  <si>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</si>
  <si>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</si>
  <si>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</si>
  <si>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</si>
  <si>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</si>
  <si>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</si>
  <si>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</si>
  <si>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</si>
  <si>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</si>
  <si>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</si>
  <si>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</si>
  <si>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</si>
  <si>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</si>
  <si>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</si>
  <si>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</si>
  <si>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</si>
  <si>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</si>
  <si>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</si>
  <si>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</si>
  <si>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</si>
  <si>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</si>
  <si>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</si>
  <si>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</si>
  <si>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</si>
  <si>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</si>
  <si>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</si>
  <si>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</si>
  <si>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</si>
  <si>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</si>
  <si>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</si>
  <si>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</si>
  <si>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</si>
  <si>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</si>
  <si>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</si>
  <si>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</si>
  <si>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</si>
  <si>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</si>
  <si>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</si>
  <si>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</si>
  <si>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</si>
  <si>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</si>
  <si>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</si>
  <si>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</si>
  <si>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</si>
  <si>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</si>
  <si>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</si>
  <si>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</si>
  <si>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</si>
  <si>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</si>
  <si>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</si>
  <si>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</si>
  <si>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</si>
  <si>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</si>
  <si>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</si>
  <si>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</si>
  <si>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</si>
  <si>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</si>
  <si>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</si>
  <si>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</si>
  <si>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</si>
  <si>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</si>
  <si>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</si>
  <si>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</si>
  <si>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</si>
  <si>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</si>
  <si>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</si>
  <si>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</si>
  <si>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</si>
  <si>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</si>
  <si>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</si>
  <si>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</si>
  <si>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</si>
  <si>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</si>
  <si>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</si>
  <si>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</si>
  <si>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</si>
  <si>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</si>
  <si>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</si>
  <si>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</si>
  <si>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</si>
  <si>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</si>
  <si>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</si>
  <si>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</si>
  <si>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</si>
  <si>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</si>
  <si>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</si>
  <si>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</si>
  <si>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</si>
  <si>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</si>
  <si>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</si>
  <si>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</si>
  <si>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</si>
  <si>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</si>
  <si>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</si>
  <si>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</si>
  <si>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</si>
  <si>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</si>
  <si>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</si>
  <si>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</si>
  <si>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</si>
  <si>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</si>
  <si>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</si>
  <si>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</si>
  <si>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</si>
  <si>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</si>
  <si>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</si>
  <si>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</si>
  <si>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</si>
  <si>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</si>
  <si>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</si>
  <si>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</si>
  <si>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</si>
  <si>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</si>
  <si>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</si>
  <si>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</si>
  <si>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</si>
  <si>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</si>
  <si>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</si>
  <si>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</si>
  <si>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</si>
  <si>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</si>
  <si>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</si>
  <si>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</si>
  <si>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</si>
  <si>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</si>
  <si>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</si>
  <si>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</si>
  <si>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</si>
  <si>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</si>
  <si>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</si>
  <si>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</si>
  <si>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</si>
  <si>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</si>
  <si>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</si>
  <si>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</si>
  <si>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</si>
  <si>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</si>
  <si>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</si>
  <si>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</si>
  <si>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</si>
  <si>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</si>
  <si>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</si>
  <si>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</si>
  <si>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</si>
  <si>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</si>
  <si>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</si>
  <si>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</si>
  <si>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</si>
  <si>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</si>
  <si>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</si>
  <si>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</si>
  <si>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</si>
  <si>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</si>
  <si>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</si>
  <si>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</si>
  <si>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</si>
  <si>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</si>
  <si>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</si>
  <si>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</si>
  <si>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</si>
  <si>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</si>
  <si>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</si>
  <si>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</si>
  <si>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</si>
  <si>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</si>
  <si>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</si>
  <si>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</si>
  <si>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</si>
  <si>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</si>
  <si>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</si>
  <si>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</si>
  <si>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</si>
  <si>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</si>
  <si>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</si>
  <si>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</si>
  <si>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</si>
  <si>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</si>
  <si>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</si>
  <si>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</si>
  <si>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</si>
  <si>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</si>
  <si>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</si>
  <si>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</si>
  <si>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</si>
  <si>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</si>
  <si>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</si>
  <si>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</si>
  <si>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</si>
  <si>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</si>
  <si>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</si>
  <si>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</si>
  <si>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</si>
  <si>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</si>
  <si>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</si>
  <si>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</si>
  <si>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</si>
  <si>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</si>
  <si>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</si>
  <si>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</si>
  <si>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</si>
  <si>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</si>
  <si>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</si>
  <si>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</si>
  <si>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</si>
  <si>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</si>
  <si>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</si>
  <si>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</si>
  <si>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</si>
  <si>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</si>
  <si>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</si>
  <si>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</si>
  <si>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</si>
  <si>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</si>
  <si>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</si>
  <si>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</si>
  <si>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</si>
  <si>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</si>
  <si>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</si>
  <si>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</si>
  <si>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</si>
  <si>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</si>
  <si>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</si>
  <si>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</si>
  <si>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</si>
  <si>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</si>
  <si>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</si>
  <si>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</si>
  <si>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</si>
  <si>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</si>
  <si>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</si>
  <si>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</si>
  <si>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</si>
  <si>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</si>
  <si>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</si>
  <si>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</si>
  <si>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</si>
  <si>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</si>
  <si>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</si>
  <si>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</si>
  <si>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</si>
  <si>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</si>
  <si>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</si>
  <si>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</si>
  <si>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</si>
  <si>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</si>
  <si>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</si>
  <si>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</si>
  <si>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</si>
  <si>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</si>
  <si>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</si>
  <si>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</si>
  <si>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</si>
  <si>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</si>
  <si>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</si>
  <si>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</si>
  <si>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</si>
  <si>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</si>
  <si>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</si>
  <si>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</si>
  <si>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</si>
  <si>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</si>
  <si>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</si>
  <si>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</si>
  <si>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</si>
  <si>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</si>
  <si>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</si>
  <si>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</si>
  <si>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</si>
  <si>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</si>
  <si>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</si>
  <si>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</si>
  <si>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</si>
  <si>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</si>
  <si>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</si>
  <si>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</si>
  <si>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</si>
  <si>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</si>
  <si>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</si>
  <si>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</si>
  <si>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</si>
  <si>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</si>
  <si>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</si>
  <si>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</si>
  <si>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</si>
  <si>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</si>
  <si>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</si>
  <si>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</si>
  <si>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</si>
  <si>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</si>
  <si>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</si>
  <si>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</si>
  <si>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</si>
  <si>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</si>
  <si>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</si>
  <si>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</si>
  <si>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</si>
  <si>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</si>
  <si>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</si>
  <si>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</si>
  <si>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</si>
  <si>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</si>
  <si>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</si>
  <si>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</si>
  <si>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</si>
  <si>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</si>
  <si>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</si>
  <si>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</si>
  <si>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</si>
  <si>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</si>
  <si>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</si>
  <si>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</si>
  <si>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</si>
  <si>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</si>
  <si>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</si>
  <si>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</si>
  <si>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</si>
  <si>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</si>
  <si>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</si>
  <si>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</si>
  <si>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</si>
  <si>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</si>
  <si>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</si>
  <si>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</si>
  <si>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</si>
  <si>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</si>
  <si>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</si>
  <si>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</si>
  <si>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</si>
  <si>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</si>
  <si>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</si>
  <si>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</si>
  <si>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</si>
  <si>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</si>
  <si>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</si>
  <si>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</si>
  <si>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</si>
  <si>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</si>
  <si>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</si>
  <si>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</si>
  <si>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</si>
  <si>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</si>
  <si>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</si>
  <si>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</si>
  <si>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</si>
  <si>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</si>
  <si>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</si>
  <si>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</si>
  <si>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</si>
  <si>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</si>
  <si>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</si>
  <si>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</si>
  <si>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</si>
  <si>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</si>
  <si>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</si>
  <si>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</si>
  <si>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</si>
  <si>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</si>
  <si>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</si>
  <si>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</si>
  <si>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</si>
  <si>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</si>
  <si>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</si>
  <si>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</si>
  <si>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</si>
  <si>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</si>
  <si>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</si>
  <si>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</si>
  <si>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</si>
  <si>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</si>
  <si>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</si>
  <si>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</si>
  <si>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</si>
  <si>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</si>
  <si>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</si>
  <si>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</si>
  <si>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</si>
  <si>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</si>
  <si>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</si>
  <si>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</si>
  <si>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</si>
  <si>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</si>
  <si>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</si>
  <si>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</si>
  <si>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</si>
  <si>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</si>
  <si>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</si>
  <si>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</si>
  <si>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</si>
  <si>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</si>
  <si>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</si>
  <si>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</si>
  <si>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</si>
  <si>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</si>
  <si>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</si>
  <si>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</si>
  <si>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</si>
  <si>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</si>
  <si>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</si>
  <si>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</si>
  <si>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</si>
  <si>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</si>
  <si>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</si>
  <si>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</si>
  <si>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</si>
  <si>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</si>
  <si>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</si>
  <si>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</si>
  <si>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</si>
  <si>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</si>
  <si>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</si>
  <si>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</si>
  <si>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</si>
  <si>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</si>
  <si>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</si>
  <si>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</si>
  <si>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</si>
  <si>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</si>
  <si>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</si>
  <si>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</si>
  <si>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</si>
  <si>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</si>
  <si>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</si>
  <si>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</si>
  <si>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</si>
  <si>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</si>
  <si>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</si>
  <si>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</si>
  <si>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</si>
  <si>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</si>
  <si>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</si>
  <si>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</si>
  <si>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</si>
  <si>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</si>
  <si>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</si>
  <si>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</si>
  <si>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</si>
  <si>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</si>
  <si>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</si>
  <si>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</si>
  <si>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</si>
  <si>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</si>
  <si>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</si>
  <si>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</si>
  <si>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</si>
  <si>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</si>
  <si>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</si>
  <si>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</si>
  <si>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</si>
  <si>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</si>
  <si>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</si>
  <si>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</si>
  <si>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</si>
  <si>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</si>
  <si>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</si>
  <si>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</si>
  <si>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</si>
  <si>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</si>
  <si>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</si>
  <si>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</si>
  <si>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</si>
  <si>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</si>
  <si>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</si>
  <si>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</si>
  <si>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</si>
  <si>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</si>
  <si>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</si>
  <si>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</si>
  <si>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</si>
  <si>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</si>
  <si>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</si>
  <si>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</si>
  <si>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</si>
  <si>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</si>
  <si>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</si>
  <si>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</si>
  <si>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</si>
  <si>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</si>
  <si>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</si>
  <si>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</si>
  <si>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</si>
  <si>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</si>
  <si>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</si>
  <si>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</si>
  <si>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</si>
  <si>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</si>
  <si>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</si>
  <si>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</si>
  <si>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</si>
  <si>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</si>
  <si>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</si>
  <si>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</si>
  <si>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</si>
  <si>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</si>
  <si>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</si>
  <si>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</si>
  <si>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</si>
  <si>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</si>
  <si>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</si>
  <si>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</si>
  <si>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</si>
  <si>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</si>
  <si>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</si>
  <si>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</si>
  <si>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</si>
  <si>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</si>
  <si>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</si>
  <si>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</si>
  <si>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</si>
  <si>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</si>
  <si>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</si>
  <si>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</si>
  <si>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</si>
  <si>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</si>
  <si>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</si>
  <si>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</si>
  <si>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</si>
  <si>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</si>
  <si>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</si>
  <si>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</si>
  <si>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</si>
  <si>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</si>
  <si>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</si>
  <si>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</si>
  <si>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</si>
  <si>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</si>
  <si>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</si>
  <si>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</si>
  <si>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</si>
  <si>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</si>
  <si>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</si>
  <si>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</si>
  <si>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</si>
  <si>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</si>
  <si>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</si>
  <si>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</si>
  <si>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</si>
  <si>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</si>
  <si>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</si>
  <si>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</si>
  <si>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</si>
  <si>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</si>
  <si>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</si>
  <si>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</si>
  <si>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</si>
  <si>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</si>
  <si>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</si>
  <si>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</si>
  <si>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</si>
  <si>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</si>
  <si>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</si>
  <si>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</si>
  <si>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</si>
  <si>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</si>
  <si>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</si>
  <si>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</si>
  <si>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</si>
  <si>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</si>
  <si>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</si>
  <si>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</si>
  <si>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</si>
  <si>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</si>
  <si>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</si>
  <si>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</si>
  <si>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</si>
  <si>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</si>
  <si>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</si>
  <si>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</si>
  <si>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</si>
  <si>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</si>
  <si>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</si>
  <si>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</si>
  <si>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</si>
  <si>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</si>
  <si>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</si>
  <si>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</si>
  <si>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</si>
  <si>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</si>
  <si>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</si>
  <si>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</si>
  <si>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</si>
  <si>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</si>
  <si>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</si>
  <si>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</si>
  <si>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</si>
  <si>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</si>
  <si>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</si>
  <si>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</si>
  <si>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</si>
  <si>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</si>
  <si>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</si>
  <si>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</si>
  <si>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</si>
  <si>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</si>
  <si>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</si>
  <si>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</si>
  <si>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</si>
  <si>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</si>
  <si>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</si>
  <si>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</si>
  <si>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</si>
  <si>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</si>
  <si>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</si>
  <si>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</si>
  <si>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</si>
  <si>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</si>
  <si>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</si>
  <si>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</si>
  <si>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</si>
  <si>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</si>
  <si>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</si>
  <si>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</si>
  <si>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</si>
  <si>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</si>
  <si>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</si>
  <si>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</si>
  <si>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</si>
  <si>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</si>
  <si>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</si>
  <si>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</si>
  <si>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</si>
  <si>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</si>
  <si>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</si>
  <si>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</si>
  <si>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</si>
  <si>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</si>
  <si>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</si>
  <si>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</si>
  <si>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</si>
  <si>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</si>
  <si>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</si>
  <si>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</si>
  <si>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</si>
  <si>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</si>
  <si>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</si>
  <si>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</si>
  <si>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</si>
  <si>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</si>
  <si>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</si>
  <si>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</si>
  <si>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</si>
  <si>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</si>
  <si>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</si>
  <si>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</si>
  <si>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</si>
  <si>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</si>
  <si>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</si>
  <si>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</si>
  <si>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</si>
  <si>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</si>
  <si>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</si>
  <si>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</si>
  <si>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</si>
  <si>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</si>
  <si>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</si>
  <si>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</si>
  <si>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</si>
  <si>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</si>
  <si>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</si>
  <si>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</si>
  <si>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</si>
  <si>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</si>
  <si>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</si>
  <si>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</si>
  <si>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</si>
  <si>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</si>
  <si>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</si>
  <si>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</si>
  <si>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</si>
  <si>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</si>
  <si>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</si>
  <si>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</si>
  <si>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</si>
  <si>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</si>
  <si>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</si>
  <si>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</si>
  <si>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</si>
  <si>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</si>
  <si>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</si>
  <si>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</si>
  <si>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</si>
  <si>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</si>
  <si>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</si>
  <si>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</si>
  <si>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</si>
  <si>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</si>
  <si>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</si>
  <si>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</si>
  <si>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</si>
  <si>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</si>
  <si>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</si>
  <si>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</si>
  <si>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</si>
  <si>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</si>
  <si>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</si>
  <si>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</si>
  <si>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</si>
  <si>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</si>
  <si>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</si>
  <si>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</si>
  <si>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</si>
  <si>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</si>
  <si>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</si>
  <si>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</si>
  <si>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</si>
  <si>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</si>
  <si>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</si>
  <si>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</si>
  <si>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</si>
  <si>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</si>
  <si>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</si>
  <si>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</si>
  <si>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</si>
  <si>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</si>
  <si>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</si>
  <si>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</si>
  <si>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</si>
  <si>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</si>
  <si>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</si>
  <si>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</si>
  <si>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</si>
  <si>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</si>
  <si>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</si>
  <si>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</si>
  <si>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</si>
  <si>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</si>
  <si>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</si>
  <si>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</si>
  <si>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</si>
  <si>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</si>
  <si>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</si>
  <si>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</si>
  <si>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</si>
  <si>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</si>
  <si>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</si>
  <si>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</si>
  <si>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</si>
  <si>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</si>
  <si>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</si>
  <si>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</si>
  <si>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</si>
  <si>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</si>
  <si>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</si>
  <si>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</si>
  <si>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</si>
  <si>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</si>
  <si>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</si>
  <si>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</si>
  <si>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</si>
  <si>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</si>
  <si>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</si>
  <si>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</si>
  <si>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</si>
  <si>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</si>
  <si>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</si>
  <si>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</si>
  <si>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</si>
  <si>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</si>
  <si>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</si>
  <si>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</si>
  <si>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</si>
  <si>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</si>
  <si>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</si>
  <si>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</si>
  <si>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</si>
  <si>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</si>
  <si>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</si>
  <si>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</si>
  <si>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</si>
  <si>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</si>
  <si>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</si>
  <si>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</si>
  <si>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</si>
  <si>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</si>
  <si>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</si>
  <si>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</si>
  <si>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</si>
  <si>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</si>
  <si>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</si>
  <si>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</si>
  <si>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</si>
  <si>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</si>
  <si>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</si>
  <si>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</si>
  <si>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</si>
  <si>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</si>
  <si>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</si>
  <si>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</si>
  <si>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</si>
  <si>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</si>
  <si>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</si>
  <si>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</si>
  <si>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</si>
  <si>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</si>
  <si>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</si>
  <si>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</si>
  <si>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</si>
  <si>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</si>
  <si>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</si>
  <si>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</si>
  <si>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</si>
  <si>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</si>
  <si>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</si>
  <si>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</si>
  <si>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</si>
  <si>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</si>
  <si>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</si>
  <si>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</si>
  <si>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</si>
  <si>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</si>
  <si>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</si>
  <si>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</si>
  <si>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</si>
  <si>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</si>
  <si>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</si>
  <si>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</si>
  <si>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</si>
  <si>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</si>
  <si>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</si>
  <si>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</si>
  <si>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</si>
  <si>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</si>
  <si>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</si>
  <si>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</si>
  <si>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</si>
  <si>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</si>
  <si>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</si>
  <si>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</si>
  <si>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</si>
  <si>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</si>
  <si>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</si>
  <si>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</si>
  <si>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</si>
  <si>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</si>
  <si>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</si>
  <si>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</si>
  <si>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</si>
  <si>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</si>
  <si>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</si>
  <si>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</si>
  <si>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</si>
  <si>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</si>
  <si>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</si>
  <si>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</si>
  <si>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</si>
  <si>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</si>
  <si>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</si>
  <si>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</si>
  <si>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</si>
  <si>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</si>
  <si>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</si>
  <si>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</si>
  <si>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</si>
  <si>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</si>
  <si>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</si>
  <si>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</si>
  <si>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</si>
  <si>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</si>
  <si>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</si>
  <si>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</si>
  <si>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</si>
  <si>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</si>
  <si>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</si>
  <si>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</si>
  <si>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</si>
  <si>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</si>
  <si>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</si>
  <si>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</si>
  <si>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</si>
  <si>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</si>
  <si>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</si>
  <si>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</si>
  <si>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</si>
  <si>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</si>
  <si>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</si>
  <si>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</si>
  <si>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</si>
  <si>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</si>
  <si>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</si>
  <si>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</si>
  <si>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</si>
  <si>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</si>
  <si>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</si>
  <si>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</si>
  <si>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</si>
  <si>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</si>
  <si>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</si>
  <si>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</si>
  <si>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</si>
  <si>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</si>
  <si>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</si>
  <si>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</si>
  <si>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</si>
  <si>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</si>
  <si>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</si>
  <si>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</si>
  <si>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</si>
  <si>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</si>
  <si>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</si>
  <si>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</si>
  <si>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</si>
  <si>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</si>
  <si>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</si>
  <si>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</si>
  <si>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</si>
  <si>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</si>
  <si>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</si>
  <si>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</si>
  <si>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</si>
  <si>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</si>
  <si>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</si>
  <si>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</si>
  <si>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</si>
  <si>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</si>
  <si>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</si>
  <si>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</si>
  <si>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</si>
  <si>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</si>
  <si>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</si>
  <si>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</si>
  <si>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</si>
  <si>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</si>
  <si>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</si>
  <si>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</si>
  <si>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</si>
  <si>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</si>
  <si>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</si>
  <si>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</si>
  <si>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</si>
  <si>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</si>
  <si>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</si>
  <si>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</si>
  <si>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</si>
  <si>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</si>
  <si>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</si>
  <si>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</si>
  <si>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</si>
  <si>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</si>
  <si>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</si>
  <si>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</si>
  <si>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</si>
  <si>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</si>
  <si>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</si>
  <si>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</si>
  <si>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</si>
  <si>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</si>
  <si>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</si>
  <si>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</si>
  <si>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</si>
  <si>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</si>
  <si>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</si>
  <si>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</si>
  <si>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</si>
  <si>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</si>
  <si>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</si>
  <si>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</si>
  <si>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</si>
  <si>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</si>
  <si>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</si>
  <si>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</si>
  <si>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</si>
  <si>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</si>
  <si>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</si>
  <si>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</si>
  <si>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</si>
  <si>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</si>
  <si>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</si>
  <si>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</si>
  <si>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</si>
  <si>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</si>
  <si>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</si>
  <si>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</si>
  <si>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</si>
  <si>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</si>
  <si>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</si>
  <si>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</si>
  <si>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</si>
  <si>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</si>
  <si>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</si>
  <si>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</si>
  <si>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</si>
  <si>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</si>
  <si>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</si>
  <si>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</si>
  <si>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</si>
  <si>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</si>
  <si>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</si>
  <si>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</si>
  <si>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</si>
  <si>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</si>
  <si>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</si>
  <si>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</si>
  <si>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</si>
  <si>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</si>
  <si>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</si>
  <si>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</si>
  <si>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</si>
  <si>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</si>
  <si>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</si>
  <si>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</si>
  <si>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</si>
  <si>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</si>
  <si>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</si>
  <si>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</si>
  <si>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</si>
  <si>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</si>
  <si>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</si>
  <si>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</si>
  <si>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</si>
  <si>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</si>
  <si>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</si>
  <si>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</si>
  <si>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</si>
  <si>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</si>
  <si>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</si>
  <si>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</si>
  <si>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</si>
  <si>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</si>
  <si>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</si>
  <si>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</si>
  <si>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</si>
  <si>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</si>
  <si>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</si>
  <si>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</si>
  <si>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</si>
  <si>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</si>
  <si>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</si>
  <si>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</si>
  <si>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</si>
  <si>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</si>
  <si>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</si>
  <si>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</si>
  <si>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</si>
  <si>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</si>
  <si>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</si>
  <si>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</si>
  <si>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</si>
  <si>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</si>
  <si>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</si>
  <si>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</si>
  <si>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</si>
  <si>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</si>
  <si>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</si>
  <si>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</si>
  <si>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</si>
  <si>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</si>
  <si>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</si>
  <si>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</si>
  <si>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</si>
  <si>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</si>
  <si>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</si>
  <si>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</si>
  <si>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</si>
  <si>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</si>
  <si>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</si>
  <si>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</si>
  <si>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</si>
  <si>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</si>
  <si>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</si>
  <si>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</si>
  <si>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</si>
  <si>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</si>
  <si>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</si>
  <si>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</si>
  <si>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</si>
  <si>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</si>
  <si>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</si>
  <si>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</si>
  <si>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</si>
  <si>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</si>
  <si>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</si>
  <si>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</si>
  <si>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</si>
  <si>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</si>
  <si>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</si>
  <si>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</si>
  <si>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</si>
  <si>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</si>
  <si>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</si>
  <si>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</si>
  <si>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</si>
  <si>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</si>
  <si>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</si>
  <si>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</si>
  <si>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</si>
  <si>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</si>
  <si>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</si>
  <si>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</si>
  <si>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</si>
  <si>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</si>
  <si>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</si>
  <si>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</si>
  <si>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</si>
  <si>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</si>
  <si>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</si>
  <si>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</si>
  <si>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</si>
  <si>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</si>
  <si>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</si>
  <si>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</si>
  <si>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</si>
  <si>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</si>
  <si>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</si>
  <si>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</si>
  <si>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</si>
  <si>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</si>
  <si>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</si>
  <si>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</si>
  <si>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</si>
  <si>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</si>
  <si>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</si>
  <si>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</si>
  <si>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</si>
  <si>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</si>
  <si>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</si>
  <si>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</si>
  <si>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</si>
  <si>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</si>
  <si>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</si>
  <si>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</si>
  <si>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</si>
  <si>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</si>
  <si>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</si>
  <si>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</si>
  <si>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</si>
  <si>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</si>
  <si>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</si>
  <si>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</si>
  <si>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</si>
  <si>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</si>
  <si>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</si>
  <si>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</si>
  <si>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</si>
  <si>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</si>
  <si>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</si>
  <si>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</si>
  <si>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</si>
  <si>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</si>
  <si>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</si>
  <si>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</si>
  <si>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</si>
  <si>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</si>
  <si>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</si>
  <si>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</si>
  <si>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</si>
  <si>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</si>
  <si>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</si>
  <si>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</si>
  <si>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</si>
  <si>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</si>
  <si>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</si>
  <si>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</si>
  <si>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</si>
  <si>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</si>
  <si>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</si>
  <si>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</si>
  <si>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</si>
  <si>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</si>
  <si>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</si>
  <si>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</si>
  <si>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</si>
  <si>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</si>
  <si>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</si>
  <si>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</si>
  <si>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</si>
  <si>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</si>
  <si>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</si>
  <si>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</si>
  <si>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</si>
  <si>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</si>
  <si>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</si>
  <si>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</si>
  <si>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</si>
  <si>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</si>
  <si>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</si>
  <si>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</si>
  <si>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</si>
  <si>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</si>
  <si>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</si>
  <si>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</si>
  <si>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</si>
  <si>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</si>
  <si>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</si>
  <si>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</si>
  <si>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</si>
  <si>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</si>
  <si>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</si>
  <si>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</si>
  <si>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</si>
  <si>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</si>
  <si>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</si>
  <si>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</si>
  <si>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</si>
  <si>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</si>
  <si>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</si>
  <si>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</si>
  <si>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</si>
  <si>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</si>
  <si>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</si>
  <si>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</si>
  <si>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</si>
  <si>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</si>
  <si>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</si>
  <si>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</si>
  <si>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</si>
  <si>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</si>
  <si>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</si>
  <si>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</si>
  <si>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</si>
  <si>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</si>
  <si>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</si>
  <si>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</si>
  <si>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</si>
  <si>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</si>
  <si>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</si>
  <si>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</si>
  <si>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</si>
  <si>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</si>
  <si>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</si>
  <si>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</si>
  <si>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</si>
  <si>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</si>
  <si>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</si>
  <si>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</si>
  <si>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</si>
  <si>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</si>
  <si>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</si>
  <si>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</si>
  <si>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</si>
  <si>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</si>
  <si>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</si>
  <si>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</si>
  <si>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</si>
  <si>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</si>
  <si>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</si>
  <si>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</si>
  <si>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</si>
  <si>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</si>
  <si>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</si>
  <si>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</si>
  <si>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</si>
  <si>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</si>
  <si>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</si>
  <si>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</si>
  <si>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</si>
  <si>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</si>
  <si>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</si>
  <si>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</si>
  <si>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</si>
  <si>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</si>
  <si>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</si>
  <si>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</si>
  <si>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</si>
  <si>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</si>
  <si>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</si>
  <si>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</si>
  <si>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</si>
  <si>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</si>
  <si>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</si>
  <si>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</si>
  <si>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</si>
  <si>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</si>
  <si>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</si>
  <si>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</si>
  <si>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</si>
  <si>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</si>
  <si>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</si>
  <si>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</si>
  <si>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</si>
  <si>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</si>
  <si>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</si>
  <si>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</si>
  <si>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</si>
  <si>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</si>
  <si>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</si>
  <si>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</si>
  <si>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</si>
  <si>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</si>
  <si>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</si>
  <si>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</si>
  <si>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</si>
  <si>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</si>
  <si>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</si>
  <si>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</si>
  <si>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</si>
  <si>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</si>
  <si>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</si>
  <si>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</si>
  <si>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</si>
  <si>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</si>
  <si>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</si>
  <si>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</si>
  <si>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</si>
  <si>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</si>
  <si>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</si>
  <si>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</si>
  <si>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</si>
  <si>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</si>
  <si>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</si>
  <si>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</si>
  <si>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</si>
  <si>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</si>
  <si>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</si>
  <si>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</si>
  <si>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</si>
  <si>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</si>
  <si>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</si>
  <si>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</si>
  <si>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</si>
  <si>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</si>
  <si>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</si>
  <si>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</si>
  <si>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</si>
  <si>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</si>
  <si>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</si>
  <si>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</si>
  <si>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</si>
  <si>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</si>
  <si>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</si>
  <si>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</si>
  <si>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</si>
  <si>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</si>
  <si>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</si>
  <si>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</si>
  <si>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</si>
  <si>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</si>
  <si>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</si>
  <si>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</si>
  <si>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</si>
  <si>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</si>
  <si>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</si>
  <si>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</si>
  <si>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</si>
  <si>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</si>
  <si>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</si>
  <si>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</si>
  <si>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</si>
  <si>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</si>
  <si>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</si>
  <si>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</si>
  <si>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</si>
  <si>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</si>
  <si>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</si>
  <si>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</si>
  <si>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</si>
  <si>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</si>
  <si>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</si>
  <si>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</si>
  <si>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</si>
  <si>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</si>
  <si>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</si>
  <si>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</si>
  <si>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</si>
  <si>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</si>
  <si>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</si>
  <si>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</si>
  <si>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</si>
  <si>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</si>
  <si>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</si>
  <si>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</si>
  <si>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</si>
  <si>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</si>
  <si>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</si>
  <si>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</si>
  <si>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</si>
  <si>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</si>
  <si>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</si>
  <si>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</si>
  <si>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</si>
  <si>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</si>
  <si>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</si>
  <si>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</si>
  <si>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</si>
  <si>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</si>
  <si>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</si>
  <si>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</si>
  <si>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</si>
  <si>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</si>
  <si>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</si>
  <si>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</si>
  <si>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</si>
  <si>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</si>
  <si>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</si>
  <si>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</si>
  <si>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</si>
  <si>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</si>
  <si>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</si>
  <si>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</si>
  <si>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</si>
  <si>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</si>
  <si>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</si>
  <si>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</si>
  <si>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</si>
  <si>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</si>
  <si>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</si>
  <si>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</si>
  <si>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</si>
  <si>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</si>
  <si>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</si>
  <si>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</si>
  <si>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</si>
  <si>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</si>
  <si>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</si>
  <si>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</si>
  <si>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</si>
  <si>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</si>
  <si>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</si>
  <si>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</si>
  <si>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</si>
  <si>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</si>
  <si>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</si>
  <si>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</si>
  <si>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</si>
  <si>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</si>
  <si>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</si>
  <si>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</si>
  <si>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</si>
  <si>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</si>
  <si>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</si>
  <si>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</si>
  <si>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</si>
  <si>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</si>
  <si>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</si>
  <si>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</si>
  <si>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</si>
  <si>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</si>
  <si>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</si>
  <si>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</si>
  <si>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</si>
  <si>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</si>
  <si>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</si>
  <si>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</si>
  <si>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</si>
  <si>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</si>
  <si>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</si>
  <si>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</si>
  <si>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</si>
  <si>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</si>
  <si>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</si>
  <si>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</si>
  <si>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</si>
  <si>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</si>
  <si>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</si>
  <si>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</si>
  <si>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</si>
  <si>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</si>
  <si>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</si>
  <si>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</si>
  <si>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</si>
  <si>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</si>
  <si>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</si>
  <si>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</si>
  <si>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</si>
  <si>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</si>
  <si>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</si>
  <si>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</si>
  <si>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</si>
  <si>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</si>
  <si>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</si>
  <si>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</si>
  <si>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</si>
  <si>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</si>
  <si>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</si>
  <si>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</si>
  <si>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</si>
  <si>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</si>
  <si>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</si>
  <si>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</si>
  <si>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</si>
  <si>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</si>
  <si>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</si>
  <si>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</si>
  <si>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</si>
  <si>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</si>
  <si>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</si>
  <si>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</si>
  <si>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</si>
  <si>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</si>
  <si>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</si>
  <si>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</si>
  <si>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</si>
  <si>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</si>
  <si>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</si>
  <si>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</si>
  <si>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</si>
  <si>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</si>
  <si>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</si>
  <si>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</si>
  <si>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</si>
  <si>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</si>
  <si>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</si>
  <si>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</si>
  <si>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</si>
  <si>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</si>
  <si>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</si>
  <si>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</si>
  <si>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</si>
  <si>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</si>
  <si>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</si>
  <si>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</si>
  <si>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</si>
  <si>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</si>
  <si>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</si>
  <si>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</si>
  <si>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</si>
  <si>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</si>
  <si>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</si>
  <si>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</si>
  <si>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</si>
  <si>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</si>
  <si>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</si>
  <si>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</si>
  <si>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</si>
  <si>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</si>
  <si>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</si>
  <si>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</si>
  <si>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</si>
  <si>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</si>
  <si>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</si>
  <si>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</si>
  <si>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</si>
  <si>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</si>
  <si>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</si>
  <si>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</si>
  <si>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</si>
  <si>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</si>
  <si>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</si>
  <si>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</si>
  <si>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</si>
  <si>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</si>
  <si>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</si>
  <si>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</si>
  <si>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</si>
  <si>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</si>
  <si>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</si>
  <si>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</si>
  <si>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</si>
  <si>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</si>
  <si>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</si>
  <si>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</si>
  <si>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</si>
  <si>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</si>
  <si>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</si>
  <si>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</si>
  <si>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</si>
  <si>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</si>
  <si>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</si>
  <si>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</si>
  <si>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</si>
  <si>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</si>
  <si>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</si>
  <si>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</si>
  <si>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</si>
  <si>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</si>
  <si>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</si>
  <si>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</si>
  <si>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</si>
  <si>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</si>
  <si>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</si>
  <si>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</si>
  <si>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</si>
  <si>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</si>
  <si>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</si>
  <si>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</si>
  <si>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</si>
  <si>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</si>
  <si>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</si>
  <si>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</si>
  <si>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</si>
  <si>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</si>
  <si>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</si>
  <si>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</si>
  <si>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</si>
  <si>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</si>
  <si>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</si>
  <si>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</si>
  <si>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</si>
  <si>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</si>
  <si>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</si>
  <si>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</si>
  <si>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</si>
  <si>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</si>
  <si>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</si>
  <si>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</si>
  <si>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</si>
  <si>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</si>
  <si>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</si>
  <si>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</si>
  <si>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</si>
  <si>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</si>
  <si>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</si>
  <si>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</si>
  <si>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</si>
  <si>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</si>
  <si>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</si>
  <si>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</si>
  <si>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</si>
  <si>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</si>
  <si>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</si>
  <si>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</si>
  <si>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</si>
  <si>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</si>
  <si>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</si>
  <si>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</si>
  <si>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</si>
  <si>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</si>
  <si>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</si>
  <si>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</si>
  <si>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</si>
  <si>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</si>
  <si>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</si>
  <si>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</si>
  <si>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</si>
  <si>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</si>
  <si>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</si>
  <si>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</si>
  <si>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</si>
  <si>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</si>
  <si>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</si>
  <si>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</si>
  <si>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</si>
  <si>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</si>
  <si>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</si>
  <si>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</si>
  <si>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</si>
  <si>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</si>
  <si>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</si>
  <si>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</si>
  <si>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</si>
  <si>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</si>
  <si>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</si>
  <si>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</si>
  <si>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</si>
  <si>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</si>
  <si>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</si>
  <si>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</si>
  <si>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</si>
  <si>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</si>
  <si>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</si>
  <si>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</si>
  <si>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</si>
  <si>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</si>
  <si>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</si>
  <si>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</si>
  <si>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</si>
  <si>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</si>
  <si>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</si>
  <si>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</si>
  <si>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</si>
  <si>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</si>
  <si>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</si>
  <si>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</si>
  <si>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</si>
  <si>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</si>
  <si>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</si>
  <si>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</si>
  <si>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</si>
  <si>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</si>
  <si>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</si>
  <si>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</si>
  <si>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</si>
  <si>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</si>
  <si>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</si>
  <si>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</si>
  <si>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</si>
  <si>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</si>
  <si>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</si>
  <si>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</si>
  <si>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</si>
  <si>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</si>
  <si>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</si>
  <si>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</si>
  <si>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</si>
  <si>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</si>
  <si>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</si>
  <si>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</si>
  <si>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</si>
  <si>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</si>
  <si>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</si>
  <si>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</si>
  <si>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</si>
  <si>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</si>
  <si>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</si>
  <si>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</si>
  <si>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</si>
  <si>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</si>
  <si>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</si>
  <si>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</si>
  <si>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</si>
  <si>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</si>
  <si>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</si>
  <si>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</si>
  <si>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</si>
  <si>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</si>
  <si>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</si>
  <si>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</si>
  <si>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</si>
  <si>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</si>
  <si>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</si>
  <si>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</si>
  <si>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</si>
  <si>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</si>
  <si>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</si>
  <si>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</si>
  <si>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</si>
  <si>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</si>
  <si>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</si>
  <si>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</si>
  <si>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</si>
  <si>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</si>
  <si>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</si>
  <si>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</si>
  <si>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</si>
  <si>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</si>
  <si>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</si>
  <si>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</si>
  <si>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</si>
  <si>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</si>
  <si>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</si>
  <si>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</si>
  <si>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</si>
  <si>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</si>
  <si>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</si>
  <si>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</si>
  <si>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</si>
  <si>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</si>
  <si>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</si>
  <si>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</si>
  <si>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</si>
  <si>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</si>
  <si>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</si>
  <si>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</si>
  <si>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</si>
  <si>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</si>
  <si>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</si>
  <si>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</si>
  <si>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</si>
  <si>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</si>
  <si>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</si>
  <si>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</si>
  <si>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</si>
  <si>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</si>
  <si>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</si>
  <si>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</si>
  <si>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</si>
  <si>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</si>
  <si>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</si>
  <si>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</si>
  <si>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</si>
  <si>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</si>
  <si>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</si>
  <si>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</si>
  <si>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</si>
  <si>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</si>
  <si>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</si>
  <si>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</si>
  <si>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</si>
  <si>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</si>
  <si>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</si>
  <si>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</si>
  <si>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</si>
  <si>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</si>
  <si>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</si>
  <si>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</si>
  <si>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</si>
  <si>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</si>
  <si>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</si>
  <si>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</si>
  <si>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</si>
  <si>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</si>
  <si>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</si>
  <si>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</si>
  <si>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</si>
  <si>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</si>
  <si>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</si>
  <si>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</si>
  <si>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</si>
  <si>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</si>
  <si>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</si>
  <si>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</si>
  <si>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</si>
  <si>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</si>
  <si>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</si>
  <si>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</si>
  <si>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</si>
  <si>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</si>
  <si>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</si>
  <si>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</si>
  <si>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</si>
  <si>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</si>
  <si>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</si>
  <si>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</si>
  <si>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</si>
  <si>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</si>
  <si>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</si>
  <si>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</si>
  <si>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</si>
  <si>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</si>
  <si>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</si>
  <si>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</si>
  <si>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</si>
  <si>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</si>
  <si>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</si>
  <si>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</si>
  <si>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</si>
  <si>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</si>
  <si>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</si>
  <si>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</si>
  <si>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</si>
  <si>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</si>
  <si>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</si>
  <si>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</si>
  <si>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</si>
  <si>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</si>
  <si>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</si>
  <si>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</si>
  <si>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</si>
  <si>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</si>
  <si>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</si>
  <si>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</si>
  <si>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</si>
  <si>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</si>
  <si>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</si>
  <si>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</si>
  <si>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</si>
  <si>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</si>
  <si>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</si>
  <si>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</si>
  <si>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</si>
  <si>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</si>
  <si>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</si>
  <si>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</si>
  <si>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</si>
  <si>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</si>
  <si>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</si>
  <si>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</si>
  <si>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</si>
  <si>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</si>
  <si>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</si>
  <si>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</si>
  <si>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</si>
  <si>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</si>
  <si>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</si>
  <si>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</si>
  <si>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</si>
  <si>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</si>
  <si>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</si>
  <si>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</si>
  <si>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</si>
  <si>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</si>
  <si>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</si>
  <si>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</si>
  <si>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</si>
  <si>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</si>
  <si>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</si>
  <si>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</si>
  <si>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</si>
  <si>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</si>
  <si>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</si>
  <si>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</si>
  <si>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</si>
  <si>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</si>
  <si>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</si>
  <si>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</si>
  <si>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</si>
  <si>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</si>
  <si>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</si>
  <si>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</si>
  <si>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</si>
  <si>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</si>
  <si>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</si>
  <si>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</si>
  <si>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</si>
  <si>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</si>
  <si>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</si>
  <si>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</si>
  <si>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</si>
  <si>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</si>
  <si>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</si>
  <si>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</si>
  <si>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</si>
  <si>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</si>
  <si>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</si>
  <si>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</si>
  <si>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</si>
  <si>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</si>
  <si>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</si>
  <si>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</si>
  <si>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</si>
  <si>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</si>
  <si>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</si>
  <si>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</si>
  <si>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</si>
  <si>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</si>
  <si>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</si>
  <si>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</si>
  <si>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</si>
  <si>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</si>
  <si>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</si>
  <si>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</si>
  <si>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</si>
  <si>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</si>
  <si>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</si>
  <si>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</si>
  <si>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</si>
  <si>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</si>
  <si>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</si>
  <si>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</si>
  <si>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</si>
  <si>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</si>
  <si>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</si>
  <si>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</si>
  <si>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</si>
  <si>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</si>
  <si>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</si>
  <si>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</si>
  <si>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</si>
  <si>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</si>
  <si>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</si>
  <si>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</si>
  <si>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</si>
  <si>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</si>
  <si>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</si>
  <si>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</si>
  <si>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</si>
  <si>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</si>
  <si>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</si>
  <si>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</si>
  <si>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</si>
  <si>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</si>
  <si>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</si>
  <si>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</si>
  <si>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</si>
  <si>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</si>
  <si>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</si>
  <si>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</si>
  <si>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</si>
  <si>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</si>
  <si>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</si>
  <si>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</si>
  <si>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</si>
  <si>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</si>
  <si>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</si>
  <si>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</si>
  <si>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</si>
  <si>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</si>
  <si>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</si>
  <si>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</si>
  <si>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</si>
  <si>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</si>
  <si>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</si>
  <si>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</si>
  <si>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</si>
  <si>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</si>
  <si>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</si>
  <si>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</si>
  <si>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</si>
  <si>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</si>
  <si>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</si>
  <si>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</si>
  <si>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</si>
  <si>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</si>
  <si>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</si>
  <si>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</si>
  <si>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</si>
  <si>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</si>
  <si>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</si>
  <si>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</si>
  <si>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</si>
  <si>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</si>
  <si>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</si>
  <si>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</si>
  <si>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</si>
  <si>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</si>
  <si>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</si>
  <si>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</si>
  <si>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</si>
  <si>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</si>
  <si>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</si>
  <si>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</si>
  <si>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</si>
  <si>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</si>
  <si>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</si>
  <si>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</si>
  <si>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</si>
  <si>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</si>
  <si>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</si>
  <si>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</si>
  <si>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</si>
  <si>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</si>
  <si>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</si>
  <si>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</si>
  <si>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</si>
  <si>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</si>
  <si>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</si>
  <si>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</si>
  <si>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</si>
  <si>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</si>
  <si>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</si>
  <si>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</si>
  <si>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</si>
  <si>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</si>
  <si>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</si>
  <si>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</si>
  <si>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</si>
  <si>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</si>
  <si>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</si>
  <si>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</si>
  <si>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</si>
  <si>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</si>
  <si>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</si>
  <si>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</si>
  <si>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</si>
  <si>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</si>
  <si>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</si>
  <si>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</si>
  <si>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</si>
  <si>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</si>
  <si>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</si>
  <si>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</si>
  <si>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</si>
  <si>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</si>
  <si>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</si>
  <si>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</si>
  <si>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</si>
  <si>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</si>
  <si>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</si>
  <si>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</si>
  <si>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</si>
  <si>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</si>
  <si>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</si>
  <si>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</si>
  <si>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</si>
  <si>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</si>
  <si>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</si>
  <si>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</si>
  <si>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</si>
  <si>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</si>
  <si>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</si>
  <si>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</si>
  <si>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</si>
  <si>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</si>
  <si>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</si>
  <si>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</si>
  <si>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</si>
  <si>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</si>
  <si>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</si>
  <si>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</si>
  <si>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</si>
  <si>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</si>
  <si>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</si>
  <si>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</si>
  <si>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</si>
  <si>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</si>
  <si>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</si>
  <si>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</si>
  <si>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</si>
  <si>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</si>
  <si>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</si>
  <si>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</si>
  <si>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</si>
  <si>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</si>
  <si>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</si>
  <si>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</si>
  <si>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</si>
  <si>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</si>
  <si>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</si>
  <si>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</si>
  <si>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</si>
  <si>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</si>
  <si>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</si>
  <si>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</si>
  <si>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</si>
  <si>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</si>
  <si>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</si>
  <si>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</si>
  <si>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</si>
  <si>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</si>
  <si>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</si>
  <si>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</si>
  <si>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</si>
  <si>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</si>
  <si>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</si>
  <si>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</si>
  <si>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</si>
  <si>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</si>
  <si>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</si>
  <si>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</si>
  <si>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</si>
  <si>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</si>
  <si>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</si>
  <si>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</si>
  <si>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</si>
  <si>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</si>
  <si>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</si>
  <si>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</si>
  <si>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</si>
  <si>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</si>
  <si>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</si>
  <si>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</si>
  <si>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</si>
  <si>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</si>
  <si>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</si>
  <si>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</si>
  <si>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</si>
  <si>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</si>
  <si>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</si>
  <si>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</si>
  <si>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</si>
  <si>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</si>
  <si>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</si>
  <si>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</si>
  <si>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</si>
  <si>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</si>
  <si>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</si>
  <si>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</si>
  <si>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</si>
  <si>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</si>
  <si>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</si>
  <si>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</si>
  <si>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</si>
  <si>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</si>
  <si>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</si>
  <si>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</si>
  <si>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</si>
  <si>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</si>
  <si>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</si>
  <si>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</si>
  <si>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</si>
  <si>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</si>
  <si>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</si>
  <si>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</si>
  <si>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</si>
  <si>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</si>
  <si>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</si>
  <si>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</si>
  <si>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</si>
  <si>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</si>
  <si>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</si>
  <si>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</si>
  <si>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</si>
  <si>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</si>
  <si>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</si>
  <si>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</si>
  <si>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</si>
  <si>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</si>
  <si>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</si>
  <si>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</si>
  <si>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</si>
  <si>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</si>
  <si>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</si>
  <si>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</si>
  <si>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</si>
  <si>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</si>
  <si>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</si>
  <si>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</si>
  <si>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</si>
  <si>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</si>
  <si>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</si>
  <si>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</si>
  <si>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</si>
  <si>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</si>
  <si>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</si>
  <si>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</si>
  <si>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</si>
  <si>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</si>
  <si>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</si>
  <si>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</si>
  <si>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</si>
  <si>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</si>
  <si>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</si>
  <si>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</si>
  <si>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</si>
  <si>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</si>
  <si>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</si>
  <si>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</si>
  <si>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</si>
  <si>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</si>
  <si>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</si>
  <si>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</si>
  <si>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</si>
  <si>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</si>
  <si>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</si>
  <si>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</si>
  <si>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</si>
  <si>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</si>
  <si>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</si>
  <si>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</si>
  <si>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</si>
  <si>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</si>
  <si>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</si>
  <si>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</si>
  <si>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</si>
  <si>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</si>
  <si>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</si>
  <si>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</si>
  <si>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</si>
  <si>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</si>
  <si>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</si>
  <si>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</si>
  <si>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</si>
  <si>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</si>
  <si>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</si>
  <si>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</si>
  <si>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</si>
  <si>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</si>
  <si>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</si>
  <si>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</si>
  <si>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</si>
  <si>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</si>
  <si>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</si>
  <si>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</si>
  <si>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</si>
  <si>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</si>
  <si>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</si>
  <si>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</si>
  <si>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</si>
  <si>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</si>
  <si>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</si>
  <si>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</si>
  <si>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</si>
  <si>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</si>
  <si>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</si>
  <si>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</si>
  <si>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</si>
  <si>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</si>
  <si>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</si>
  <si>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</si>
  <si>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</si>
  <si>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</si>
  <si>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</si>
  <si>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</si>
  <si>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</si>
  <si>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</si>
  <si>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</si>
  <si>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</si>
  <si>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</si>
  <si>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</si>
  <si>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</si>
  <si>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</si>
  <si>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</si>
  <si>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</si>
  <si>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</si>
  <si>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</si>
  <si>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</si>
  <si>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</si>
  <si>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</si>
  <si>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</si>
  <si>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</si>
  <si>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</si>
  <si>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</si>
  <si>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</si>
  <si>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</si>
  <si>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</si>
  <si>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</si>
  <si>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</si>
  <si>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</si>
  <si>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</si>
  <si>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</si>
  <si>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</si>
  <si>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</si>
  <si>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</si>
  <si>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</si>
  <si>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</si>
  <si>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</si>
  <si>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</si>
  <si>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</si>
  <si>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</si>
  <si>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</si>
  <si>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</si>
  <si>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</si>
  <si>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</si>
  <si>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</si>
  <si>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</si>
  <si>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</si>
  <si>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</si>
  <si>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</si>
  <si>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</si>
  <si>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</si>
  <si>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</si>
  <si>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</si>
  <si>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</si>
  <si>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</si>
  <si>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</si>
  <si>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</si>
  <si>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</si>
  <si>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</si>
  <si>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</si>
  <si>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</si>
  <si>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</si>
  <si>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</si>
  <si>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</si>
  <si>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</si>
  <si>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</si>
  <si>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</si>
  <si>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</si>
  <si>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</si>
  <si>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</si>
  <si>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</si>
  <si>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</si>
  <si>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</si>
  <si>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</si>
  <si>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</si>
  <si>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</si>
  <si>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</si>
  <si>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</si>
  <si>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</si>
  <si>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</si>
  <si>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</si>
  <si>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</si>
  <si>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</si>
  <si>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</si>
  <si>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</si>
  <si>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</si>
  <si>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</si>
  <si>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</si>
  <si>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</si>
  <si>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</si>
  <si>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</si>
  <si>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</si>
  <si>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</si>
  <si>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</si>
  <si>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</si>
  <si>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</si>
  <si>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</si>
  <si>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</si>
  <si>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</si>
  <si>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</si>
  <si>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</si>
  <si>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</si>
  <si>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</si>
  <si>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</si>
  <si>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</si>
  <si>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</si>
  <si>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</si>
  <si>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</si>
  <si>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</si>
  <si>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</si>
  <si>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</si>
  <si>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</si>
  <si>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</si>
  <si>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</si>
  <si>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</si>
  <si>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</si>
  <si>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</si>
  <si>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</si>
  <si>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</si>
  <si>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</si>
  <si>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</si>
  <si>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</si>
  <si>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</si>
  <si>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</si>
  <si>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</si>
  <si>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</si>
  <si>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</si>
  <si>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</si>
  <si>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</si>
  <si>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</si>
  <si>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</si>
  <si>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</si>
  <si>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</si>
  <si>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</si>
  <si>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</si>
  <si>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</si>
  <si>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</si>
  <si>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</si>
  <si>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</si>
  <si>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</si>
  <si>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</si>
  <si>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</si>
  <si>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</si>
  <si>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</si>
  <si>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</si>
  <si>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</si>
  <si>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</si>
  <si>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</si>
  <si>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</si>
  <si>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</si>
  <si>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</si>
  <si>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</si>
  <si>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</si>
  <si>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</si>
  <si>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</si>
  <si>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</si>
  <si>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</si>
  <si>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</si>
  <si>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</si>
  <si>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</si>
  <si>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</si>
  <si>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</si>
  <si>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</si>
  <si>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</si>
  <si>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</si>
  <si>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</si>
  <si>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</si>
  <si>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</si>
  <si>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</si>
  <si>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</si>
  <si>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</si>
  <si>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</si>
  <si>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</si>
  <si>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</si>
  <si>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</si>
  <si>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</si>
  <si>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</si>
  <si>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</si>
  <si>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</si>
  <si>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</si>
  <si>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</si>
  <si>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</si>
  <si>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</si>
  <si>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</si>
  <si>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</si>
  <si>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</si>
  <si>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</si>
  <si>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</si>
  <si>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</si>
  <si>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</si>
  <si>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</si>
  <si>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</si>
  <si>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</si>
  <si>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</si>
  <si>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</si>
  <si>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</si>
  <si>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</si>
  <si>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</si>
  <si>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</si>
  <si>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</si>
  <si>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</si>
  <si>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</si>
  <si>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</si>
  <si>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</si>
  <si>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</si>
  <si>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</si>
  <si>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</si>
  <si>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</si>
  <si>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</si>
  <si>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</si>
  <si>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</si>
  <si>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</si>
  <si>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</si>
  <si>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</si>
  <si>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</si>
  <si>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</si>
  <si>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</si>
  <si>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</si>
  <si>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</si>
  <si>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</si>
  <si>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</si>
  <si>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</si>
  <si>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</si>
  <si>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</si>
  <si>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</si>
  <si>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</si>
  <si>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</si>
  <si>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</si>
  <si>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</si>
  <si>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</si>
  <si>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</si>
  <si>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</si>
  <si>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</si>
  <si>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</si>
  <si>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</si>
  <si>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</si>
  <si>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</si>
  <si>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</si>
  <si>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</si>
  <si>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</si>
  <si>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</si>
  <si>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</si>
  <si>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</si>
  <si>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</si>
  <si>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</si>
  <si>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</si>
  <si>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</si>
  <si>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</si>
  <si>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</si>
  <si>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</si>
  <si>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</si>
  <si>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</si>
  <si>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</si>
  <si>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</si>
  <si>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</si>
  <si>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</si>
  <si>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</si>
  <si>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</si>
  <si>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</si>
  <si>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</si>
  <si>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</si>
  <si>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</si>
  <si>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</si>
  <si>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</si>
  <si>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</si>
  <si>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</si>
  <si>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</si>
  <si>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</si>
  <si>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</si>
  <si>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</si>
  <si>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</si>
  <si>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</si>
  <si>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</si>
  <si>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</si>
  <si>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</si>
  <si>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</si>
  <si>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</si>
  <si>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</si>
  <si>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</si>
  <si>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</si>
  <si>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</si>
  <si>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</si>
  <si>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</si>
  <si>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</si>
  <si>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</si>
  <si>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</si>
  <si>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</si>
  <si>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</si>
  <si>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</si>
  <si>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</si>
  <si>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</si>
  <si>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</si>
  <si>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</si>
  <si>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</si>
  <si>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</si>
  <si>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</si>
  <si>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</si>
  <si>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</si>
  <si>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</si>
  <si>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</si>
  <si>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</si>
  <si>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</si>
  <si>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</si>
  <si>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</si>
  <si>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</si>
  <si>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</si>
  <si>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</si>
  <si>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</si>
  <si>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</si>
  <si>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</si>
  <si>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</si>
  <si>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</si>
  <si>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</si>
  <si>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</si>
  <si>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</si>
  <si>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</si>
  <si>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</si>
  <si>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</si>
  <si>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</si>
  <si>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</si>
  <si>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</si>
  <si>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</si>
  <si>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</si>
  <si>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</si>
  <si>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</si>
  <si>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</si>
  <si>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</si>
  <si>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</si>
  <si>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</si>
  <si>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</si>
  <si>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</si>
  <si>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</si>
  <si>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</si>
  <si>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</si>
  <si>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</si>
  <si>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</si>
  <si>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</si>
  <si>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</si>
  <si>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</si>
  <si>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</si>
  <si>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</si>
  <si>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</si>
  <si>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</si>
  <si>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</si>
  <si>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</si>
  <si>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</si>
  <si>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</si>
  <si>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</si>
  <si>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</si>
  <si>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</si>
  <si>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</si>
  <si>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</si>
  <si>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</si>
  <si>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</si>
  <si>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</si>
  <si>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</si>
  <si>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</si>
  <si>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</si>
  <si>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</si>
  <si>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</si>
  <si>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</si>
  <si>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</si>
  <si>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</si>
  <si>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</si>
  <si>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</si>
  <si>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</si>
  <si>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</si>
  <si>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</si>
  <si>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</si>
  <si>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</si>
  <si>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</si>
  <si>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</si>
  <si>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</si>
  <si>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</si>
  <si>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</si>
  <si>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</si>
  <si>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</si>
  <si>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</si>
  <si>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</si>
  <si>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</si>
  <si>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</si>
  <si>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</si>
  <si>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</si>
  <si>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</si>
  <si>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</si>
  <si>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</si>
  <si>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</si>
  <si>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</si>
  <si>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</si>
  <si>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</si>
  <si>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</si>
  <si>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</si>
  <si>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</si>
  <si>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</si>
  <si>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</si>
  <si>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</si>
  <si>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</si>
  <si>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</si>
  <si>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</si>
  <si>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</si>
  <si>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</si>
  <si>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</si>
  <si>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</si>
  <si>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</si>
  <si>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</si>
  <si>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</si>
  <si>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</si>
  <si>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</si>
  <si>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</si>
  <si>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</si>
  <si>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</si>
  <si>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</si>
  <si>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</si>
  <si>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</si>
  <si>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</si>
  <si>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</si>
  <si>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</si>
  <si>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</si>
  <si>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</si>
  <si>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</si>
  <si>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</si>
  <si>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</si>
  <si>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</si>
  <si>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</si>
  <si>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</si>
  <si>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</si>
  <si>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</si>
  <si>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</si>
  <si>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</si>
  <si>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</si>
  <si>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</si>
  <si>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</si>
  <si>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</si>
  <si>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</si>
  <si>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</si>
  <si>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</si>
  <si>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</si>
  <si>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</si>
  <si>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</si>
  <si>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</si>
  <si>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</si>
  <si>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</si>
  <si>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</si>
  <si>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</si>
  <si>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</si>
  <si>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</si>
  <si>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</si>
  <si>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</si>
  <si>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</si>
  <si>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</si>
  <si>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</si>
  <si>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</si>
  <si>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</si>
  <si>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</si>
  <si>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</si>
  <si>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</si>
  <si>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</si>
  <si>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</si>
  <si>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</si>
  <si>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</si>
  <si>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</si>
  <si>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</si>
  <si>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</si>
  <si>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</si>
  <si>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</si>
  <si>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</si>
  <si>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</si>
  <si>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</si>
  <si>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</si>
  <si>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</si>
  <si>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</si>
  <si>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</si>
  <si>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</si>
  <si>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</si>
  <si>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</si>
  <si>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</si>
  <si>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</si>
  <si>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</si>
  <si>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</si>
  <si>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</si>
  <si>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</si>
  <si>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</si>
  <si>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</si>
  <si>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</si>
  <si>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</si>
  <si>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</si>
  <si>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</si>
  <si>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</si>
  <si>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</si>
  <si>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</si>
  <si>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</si>
  <si>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</si>
  <si>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</si>
  <si>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</si>
  <si>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</si>
  <si>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</si>
  <si>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</si>
  <si>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</si>
  <si>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</si>
  <si>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</si>
  <si>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</si>
  <si>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</si>
  <si>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</si>
  <si>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</si>
  <si>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</si>
  <si>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</si>
  <si>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</si>
  <si>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</si>
  <si>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</si>
  <si>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</si>
  <si>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</si>
  <si>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</si>
  <si>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</si>
  <si>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</si>
  <si>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</si>
  <si>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</si>
  <si>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</si>
  <si>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</si>
  <si>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</si>
  <si>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</si>
  <si>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</si>
  <si>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</si>
  <si>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</si>
  <si>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</si>
  <si>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</si>
  <si>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</si>
  <si>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</si>
  <si>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</si>
  <si>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</si>
  <si>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</si>
  <si>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</si>
  <si>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</si>
  <si>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</si>
  <si>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</si>
  <si>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</si>
  <si>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</si>
  <si>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</si>
  <si>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</si>
  <si>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</si>
  <si>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</si>
  <si>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</si>
  <si>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</si>
  <si>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</si>
  <si>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</si>
  <si>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</si>
  <si>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</si>
  <si>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</si>
  <si>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</si>
  <si>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</si>
  <si>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</si>
  <si>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</si>
  <si>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</si>
  <si>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</si>
  <si>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</si>
  <si>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</si>
  <si>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</si>
  <si>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</si>
  <si>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</si>
  <si>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</si>
  <si>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</si>
  <si>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</si>
  <si>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</si>
  <si>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</si>
  <si>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</si>
  <si>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</si>
  <si>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</si>
  <si>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</si>
  <si>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</si>
  <si>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</si>
  <si>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</si>
  <si>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</si>
  <si>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</si>
  <si>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</si>
  <si>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</si>
  <si>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</si>
  <si>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</si>
  <si>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</si>
  <si>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</si>
  <si>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</si>
  <si>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</si>
  <si>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</si>
  <si>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</si>
  <si>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</si>
  <si>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</si>
  <si>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</si>
  <si>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</si>
  <si>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</si>
  <si>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</si>
  <si>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</si>
  <si>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</si>
  <si>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</si>
  <si>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</si>
  <si>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</si>
  <si>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</si>
  <si>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</si>
  <si>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</si>
  <si>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</si>
  <si>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</si>
  <si>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</si>
  <si>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</si>
  <si>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</si>
  <si>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</si>
  <si>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</si>
  <si>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</si>
  <si>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</si>
  <si>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</si>
  <si>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</si>
  <si>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</si>
  <si>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</si>
  <si>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</si>
  <si>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</si>
  <si>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</si>
  <si>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</si>
  <si>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</si>
  <si>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</si>
  <si>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</si>
  <si>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</si>
  <si>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</si>
  <si>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</si>
  <si>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</si>
  <si>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</si>
  <si>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</si>
  <si>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</si>
  <si>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</si>
  <si>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</si>
  <si>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</si>
  <si>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</si>
  <si>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</si>
  <si>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</si>
  <si>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</si>
  <si>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</si>
  <si>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</si>
  <si>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</si>
  <si>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</si>
  <si>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</si>
  <si>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</si>
  <si>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</si>
  <si>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</si>
  <si>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</si>
  <si>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</si>
  <si>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</si>
  <si>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</si>
  <si>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</si>
  <si>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</si>
  <si>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</si>
  <si>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</si>
  <si>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</si>
  <si>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</si>
  <si>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</si>
  <si>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</si>
  <si>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</si>
  <si>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</si>
  <si>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</si>
  <si>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</si>
  <si>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</si>
  <si>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</si>
  <si>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</si>
  <si>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</si>
  <si>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</si>
  <si>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</si>
  <si>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</si>
  <si>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</si>
  <si>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</si>
  <si>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</si>
  <si>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</si>
  <si>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</si>
  <si>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</si>
  <si>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</si>
  <si>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</si>
  <si>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</si>
  <si>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</si>
  <si>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</si>
  <si>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</si>
  <si>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</si>
  <si>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</si>
  <si>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</si>
  <si>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</si>
  <si>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</si>
  <si>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</si>
  <si>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</si>
  <si>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</si>
  <si>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</si>
  <si>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</si>
  <si>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</si>
  <si>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</si>
  <si>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</si>
  <si>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</si>
  <si>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</si>
  <si>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</si>
  <si>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</si>
  <si>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</si>
  <si>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</si>
  <si>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</si>
  <si>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</si>
  <si>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</si>
  <si>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</si>
  <si>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</si>
  <si>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</si>
  <si>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</si>
  <si>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</si>
  <si>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</si>
  <si>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</si>
  <si>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</si>
  <si>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</si>
  <si>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</si>
  <si>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</si>
  <si>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</si>
  <si>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</si>
  <si>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</si>
  <si>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</si>
  <si>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</si>
  <si>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</si>
  <si>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</si>
  <si>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</si>
  <si>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</si>
  <si>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</si>
  <si>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</si>
  <si>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</si>
  <si>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</si>
  <si>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</si>
  <si>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</si>
  <si>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</si>
  <si>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</si>
  <si>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</si>
  <si>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</si>
  <si>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</si>
  <si>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</si>
  <si>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</si>
  <si>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</si>
  <si>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</si>
  <si>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</si>
  <si>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</si>
  <si>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</si>
  <si>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</si>
  <si>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</si>
  <si>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</si>
  <si>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</si>
  <si>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</si>
  <si>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</si>
  <si>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</si>
  <si>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</si>
  <si>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</si>
  <si>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</si>
  <si>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</si>
  <si>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</si>
  <si>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</si>
  <si>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</si>
  <si>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</si>
  <si>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</si>
  <si>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</si>
  <si>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</si>
  <si>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</si>
  <si>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</si>
  <si>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</si>
  <si>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</si>
  <si>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</si>
  <si>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</si>
  <si>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</si>
  <si>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</si>
  <si>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</si>
  <si>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</si>
  <si>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</si>
  <si>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</si>
  <si>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</si>
  <si>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</si>
  <si>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</si>
  <si>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</si>
  <si>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</si>
  <si>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</si>
  <si>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</si>
  <si>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</si>
  <si>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</si>
  <si>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</si>
  <si>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</si>
  <si>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</si>
  <si>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</si>
  <si>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</si>
  <si>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</si>
  <si>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</si>
  <si>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</si>
  <si>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</si>
  <si>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</si>
  <si>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</si>
  <si>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</si>
  <si>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</si>
  <si>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</si>
  <si>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</si>
  <si>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</si>
  <si>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</si>
  <si>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</si>
  <si>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</si>
  <si>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</si>
  <si>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</si>
  <si>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</si>
  <si>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</si>
  <si>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</si>
  <si>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</si>
  <si>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</si>
  <si>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</si>
  <si>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</si>
  <si>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</si>
  <si>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</si>
  <si>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</si>
  <si>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</si>
  <si>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</si>
  <si>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</si>
  <si>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</si>
  <si>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</si>
  <si>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</si>
  <si>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</si>
  <si>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</si>
  <si>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</si>
  <si>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</si>
  <si>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</si>
  <si>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</si>
  <si>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</si>
  <si>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</si>
  <si>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</si>
  <si>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</si>
  <si>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</si>
  <si>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</si>
  <si>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</si>
  <si>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</si>
  <si>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</si>
  <si>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</si>
  <si>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</si>
  <si>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</si>
  <si>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</si>
  <si>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</si>
  <si>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</si>
  <si>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</si>
  <si>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</si>
  <si>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</si>
  <si>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</si>
  <si>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</si>
  <si>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</si>
  <si>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</si>
  <si>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</si>
  <si>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</si>
  <si>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</si>
  <si>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</si>
  <si>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</si>
  <si>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</si>
  <si>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</si>
  <si>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</si>
  <si>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</si>
  <si>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</si>
  <si>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</si>
  <si>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</si>
  <si>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</si>
  <si>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</si>
  <si>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</si>
  <si>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</si>
  <si>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</si>
  <si>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</si>
  <si>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</si>
  <si>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</si>
  <si>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</si>
  <si>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</si>
  <si>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</si>
  <si>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</si>
  <si>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</si>
  <si>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</si>
  <si>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</si>
  <si>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</si>
  <si>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</si>
  <si>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</si>
  <si>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</si>
  <si>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</si>
  <si>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</si>
  <si>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</si>
  <si>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</si>
  <si>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</si>
  <si>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</si>
  <si>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</si>
  <si>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</si>
  <si>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</si>
  <si>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</si>
  <si>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</si>
  <si>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</si>
  <si>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</si>
  <si>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</si>
  <si>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</si>
  <si>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</si>
  <si>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</si>
  <si>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</si>
  <si>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</si>
  <si>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</si>
  <si>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</si>
  <si>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</si>
  <si>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</si>
  <si>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</si>
  <si>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</si>
  <si>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</si>
  <si>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</si>
  <si>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</si>
  <si>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</si>
  <si>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</si>
  <si>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</si>
  <si>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</si>
  <si>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</si>
  <si>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</si>
  <si>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</si>
  <si>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</si>
  <si>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</si>
  <si>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</si>
  <si>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</si>
  <si>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</si>
  <si>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</si>
  <si>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</si>
  <si>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</si>
  <si>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</si>
  <si>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</si>
  <si>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</si>
  <si>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</si>
  <si>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</si>
  <si>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</si>
  <si>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</si>
  <si>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</si>
  <si>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</si>
  <si>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</si>
  <si>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</si>
  <si>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</si>
  <si>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</si>
  <si>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</si>
  <si>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</si>
  <si>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</si>
  <si>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</si>
  <si>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</si>
  <si>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</si>
  <si>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</si>
  <si>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</si>
  <si>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</si>
  <si>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</si>
  <si>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</si>
  <si>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</si>
  <si>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</si>
  <si>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</si>
  <si>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</si>
  <si>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</si>
  <si>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</si>
  <si>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</si>
  <si>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</si>
  <si>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</si>
  <si>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</si>
  <si>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</si>
  <si>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</si>
  <si>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</si>
  <si>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</si>
  <si>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</si>
  <si>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</si>
  <si>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</si>
  <si>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</si>
  <si>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</si>
  <si>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</si>
  <si>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</si>
  <si>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</si>
  <si>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</si>
  <si>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</si>
  <si>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</si>
  <si>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</si>
  <si>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</si>
  <si>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</si>
  <si>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</si>
  <si>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</si>
  <si>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</si>
  <si>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</si>
  <si>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</si>
  <si>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</si>
  <si>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</si>
  <si>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</si>
  <si>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</si>
  <si>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</si>
  <si>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</si>
  <si>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</si>
  <si>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</si>
  <si>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</si>
  <si>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</si>
  <si>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</si>
  <si>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</si>
  <si>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</si>
  <si>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</si>
  <si>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</si>
  <si>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</si>
  <si>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</si>
  <si>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</si>
  <si>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</si>
  <si>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</si>
  <si>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</si>
  <si>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</si>
  <si>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</si>
  <si>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</si>
  <si>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</si>
  <si>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</si>
  <si>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</si>
  <si>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</si>
  <si>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</si>
  <si>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</si>
  <si>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</si>
  <si>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</si>
  <si>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</si>
  <si>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</si>
  <si>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</si>
  <si>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</si>
  <si>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</si>
  <si>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</si>
  <si>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</si>
  <si>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</si>
  <si>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</si>
  <si>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</si>
  <si>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</si>
  <si>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</si>
  <si>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</si>
  <si>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</si>
  <si>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</si>
  <si>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</si>
  <si>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</si>
  <si>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</si>
  <si>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</si>
  <si>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</si>
  <si>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</si>
  <si>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</si>
  <si>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</si>
  <si>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</si>
  <si>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</si>
  <si>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</si>
  <si>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</si>
  <si>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</si>
  <si>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</si>
  <si>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</si>
  <si>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</si>
  <si>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</si>
  <si>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</si>
  <si>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</si>
  <si>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</si>
  <si>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</si>
  <si>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</si>
  <si>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</si>
  <si>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</si>
  <si>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</si>
  <si>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</si>
  <si>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</si>
  <si>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</si>
  <si>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</si>
  <si>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</si>
  <si>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</si>
  <si>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</si>
  <si>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</si>
  <si>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</si>
  <si>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</si>
  <si>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</si>
  <si>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</si>
  <si>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</si>
  <si>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</si>
  <si>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</si>
  <si>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</si>
  <si>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</si>
  <si>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</si>
  <si>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</si>
  <si>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</si>
  <si>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</si>
  <si>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</si>
  <si>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</si>
  <si>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</si>
  <si>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</si>
  <si>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</si>
  <si>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</si>
  <si>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</si>
  <si>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</si>
  <si>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</si>
  <si>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</si>
  <si>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</si>
  <si>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</si>
  <si>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</si>
  <si>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</si>
  <si>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</si>
  <si>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</si>
  <si>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</si>
  <si>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</si>
  <si>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</si>
  <si>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</si>
  <si>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</si>
  <si>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</si>
  <si>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</si>
  <si>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</si>
  <si>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</si>
  <si>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</si>
  <si>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</si>
  <si>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</si>
  <si>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</si>
  <si>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</si>
  <si>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</si>
  <si>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</si>
  <si>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</si>
  <si>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</si>
  <si>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</si>
  <si>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</si>
  <si>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</si>
  <si>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</si>
  <si>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</si>
  <si>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</si>
  <si>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</si>
  <si>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</si>
  <si>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</si>
  <si>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</si>
  <si>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</si>
  <si>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</si>
  <si>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</si>
  <si>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</si>
  <si>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</si>
  <si>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</si>
  <si>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</si>
  <si>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</si>
  <si>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</si>
  <si>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</si>
  <si>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</si>
  <si>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</si>
  <si>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</si>
  <si>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</si>
  <si>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</si>
  <si>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</si>
  <si>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</si>
  <si>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</si>
  <si>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</si>
  <si>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</si>
  <si>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</si>
  <si>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</si>
  <si>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</si>
  <si>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</si>
  <si>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</si>
  <si>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</si>
  <si>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</si>
  <si>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</si>
  <si>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</si>
  <si>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</si>
  <si>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</si>
  <si>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</si>
  <si>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</si>
  <si>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</si>
  <si>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</si>
  <si>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</si>
  <si>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</si>
  <si>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</si>
  <si>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</si>
  <si>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</si>
  <si>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</si>
  <si>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</si>
  <si>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</si>
  <si>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</si>
  <si>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</si>
  <si>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</si>
  <si>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</si>
  <si>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</si>
  <si>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</si>
  <si>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</si>
  <si>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</si>
  <si>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</si>
  <si>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</si>
  <si>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</si>
  <si>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</si>
  <si>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</si>
  <si>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</si>
  <si>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</si>
  <si>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</si>
  <si>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</si>
  <si>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</si>
  <si>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</si>
  <si>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</si>
  <si>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</si>
  <si>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</si>
  <si>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</si>
  <si>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</si>
  <si>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</si>
  <si>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</si>
  <si>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</si>
  <si>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</si>
  <si>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</si>
  <si>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</si>
  <si>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</si>
  <si>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</si>
  <si>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</si>
  <si>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</si>
  <si>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</si>
  <si>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</si>
  <si>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</si>
  <si>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</si>
  <si>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</si>
  <si>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</si>
  <si>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</si>
  <si>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</si>
  <si>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</si>
  <si>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</si>
  <si>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</si>
  <si>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</si>
  <si>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</si>
  <si>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</si>
  <si>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</si>
  <si>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</si>
  <si>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</si>
  <si>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</si>
  <si>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</si>
  <si>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</si>
  <si>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</si>
  <si>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</si>
  <si>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</si>
  <si>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</si>
  <si>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</si>
  <si>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</si>
  <si>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</si>
  <si>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</si>
  <si>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</si>
  <si>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</si>
  <si>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</si>
  <si>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</si>
  <si>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</si>
  <si>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</si>
  <si>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</si>
  <si>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</si>
  <si>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</si>
  <si>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</si>
  <si>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</si>
  <si>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</si>
  <si>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</si>
  <si>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</si>
  <si>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</si>
  <si>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</si>
  <si>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</si>
  <si>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</si>
  <si>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</si>
  <si>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</si>
  <si>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</si>
  <si>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</si>
  <si>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</si>
  <si>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</si>
  <si>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</si>
  <si>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</si>
  <si>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</si>
  <si>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</si>
  <si>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</si>
  <si>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</si>
  <si>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</si>
  <si>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</si>
  <si>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</si>
  <si>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</si>
  <si>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</si>
  <si>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</si>
  <si>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</si>
  <si>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</si>
  <si>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</si>
  <si>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</si>
  <si>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</si>
  <si>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</si>
  <si>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</si>
  <si>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</si>
  <si>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</si>
  <si>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</si>
  <si>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</si>
  <si>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</si>
  <si>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</si>
  <si>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</si>
  <si>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</si>
  <si>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</si>
  <si>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</si>
  <si>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</si>
  <si>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</si>
  <si>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</si>
  <si>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</si>
  <si>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</si>
  <si>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</si>
  <si>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</si>
  <si>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</si>
  <si>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</si>
  <si>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</si>
  <si>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</si>
  <si>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</si>
  <si>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</si>
  <si>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</si>
  <si>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</si>
  <si>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</si>
  <si>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</si>
  <si>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</si>
  <si>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</si>
  <si>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</si>
  <si>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</si>
  <si>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</si>
  <si>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</si>
  <si>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</si>
  <si>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</si>
  <si>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</si>
  <si>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</si>
  <si>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</si>
  <si>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</si>
  <si>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</si>
  <si>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</si>
  <si>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</si>
  <si>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</si>
  <si>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</si>
  <si>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</si>
  <si>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</si>
  <si>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</si>
  <si>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</si>
  <si>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</si>
  <si>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</si>
  <si>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</si>
  <si>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</si>
  <si>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</si>
  <si>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</si>
  <si>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</si>
  <si>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</si>
  <si>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</si>
  <si>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</si>
  <si>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</si>
  <si>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</si>
  <si>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</si>
  <si>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</si>
  <si>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</si>
  <si>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</si>
  <si>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</si>
  <si>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</si>
  <si>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</si>
  <si>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</si>
  <si>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</si>
  <si>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</si>
  <si>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</si>
  <si>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</si>
  <si>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</si>
  <si>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</si>
  <si>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</si>
  <si>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</si>
  <si>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</si>
  <si>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</si>
  <si>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</si>
  <si>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</si>
  <si>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</si>
  <si>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</si>
  <si>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</si>
  <si>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</si>
  <si>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</si>
  <si>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</si>
  <si>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</si>
  <si>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</si>
  <si>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</si>
  <si>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</si>
  <si>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</si>
  <si>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</si>
  <si>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</si>
  <si>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</si>
  <si>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</si>
  <si>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</si>
  <si>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</si>
  <si>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</si>
  <si>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</si>
  <si>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</si>
  <si>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</si>
  <si>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</si>
  <si>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</si>
  <si>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</si>
  <si>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</si>
  <si>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</si>
  <si>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</si>
  <si>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</si>
  <si>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</si>
  <si>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</si>
  <si>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</si>
  <si>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</si>
  <si>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</si>
  <si>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</si>
  <si>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</si>
  <si>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</si>
  <si>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</si>
  <si>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</si>
  <si>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</si>
  <si>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</si>
  <si>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</si>
  <si>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</si>
  <si>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</si>
  <si>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</si>
  <si>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</si>
  <si>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</si>
  <si>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</si>
  <si>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</si>
  <si>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</si>
  <si>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</si>
  <si>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</si>
  <si>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</si>
  <si>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</si>
  <si>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</si>
  <si>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</si>
  <si>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</si>
  <si>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</si>
  <si>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</si>
  <si>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</si>
  <si>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</si>
  <si>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</si>
  <si>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</si>
  <si>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</si>
  <si>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</si>
  <si>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</si>
  <si>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</si>
  <si>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</si>
  <si>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</si>
  <si>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</si>
  <si>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</si>
  <si>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</si>
  <si>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</si>
  <si>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</si>
  <si>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</si>
  <si>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</si>
  <si>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</si>
  <si>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</si>
  <si>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</si>
  <si>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</si>
  <si>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</si>
  <si>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</si>
  <si>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</si>
  <si>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</si>
  <si>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</si>
  <si>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</si>
  <si>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</si>
  <si>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</si>
  <si>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</si>
  <si>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</si>
  <si>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</si>
  <si>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</si>
  <si>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</si>
  <si>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</si>
  <si>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</si>
  <si>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</si>
  <si>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</si>
  <si>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</si>
  <si>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</si>
  <si>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</si>
  <si>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</si>
  <si>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</si>
  <si>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</si>
  <si>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</si>
  <si>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</si>
  <si>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</si>
  <si>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</si>
  <si>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</si>
  <si>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</si>
  <si>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</si>
  <si>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</si>
  <si>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</si>
  <si>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</si>
  <si>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</si>
  <si>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</si>
  <si>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</si>
  <si>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</si>
  <si>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</si>
  <si>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</si>
  <si>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</si>
  <si>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</si>
  <si>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</si>
  <si>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</si>
  <si>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</si>
  <si>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</si>
  <si>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</si>
  <si>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</si>
  <si>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</si>
  <si>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</si>
  <si>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</si>
  <si>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</si>
  <si>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</si>
  <si>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</si>
  <si>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</si>
  <si>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</si>
  <si>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</si>
  <si>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</si>
  <si>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</si>
  <si>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</si>
  <si>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</si>
  <si>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</si>
  <si>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</si>
  <si>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</si>
  <si>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</si>
  <si>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</si>
  <si>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</si>
  <si>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</si>
  <si>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</si>
  <si>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</si>
  <si>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</si>
  <si>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</si>
  <si>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</si>
  <si>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</si>
  <si>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</si>
  <si>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</si>
  <si>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</si>
  <si>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</si>
  <si>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</si>
  <si>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</si>
  <si>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</si>
  <si>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</si>
  <si>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</si>
  <si>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</si>
  <si>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</si>
  <si>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</si>
  <si>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</si>
  <si>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</si>
  <si>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</si>
  <si>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</si>
  <si>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</si>
  <si>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</si>
  <si>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</si>
  <si>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</si>
  <si>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</si>
  <si>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</si>
  <si>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</si>
  <si>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</si>
  <si>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</si>
  <si>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</si>
  <si>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</si>
  <si>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</si>
  <si>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</si>
  <si>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</si>
  <si>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</si>
  <si>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</si>
  <si>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</si>
  <si>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</si>
  <si>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</si>
  <si>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</si>
  <si>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</si>
  <si>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</si>
  <si>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</si>
  <si>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</si>
  <si>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</si>
  <si>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</si>
  <si>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</si>
  <si>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</si>
  <si>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</si>
  <si>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</si>
  <si>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</si>
  <si>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</si>
  <si>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</si>
  <si>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</si>
  <si>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</si>
  <si>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</si>
  <si>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</si>
  <si>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</si>
  <si>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</si>
  <si>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</si>
  <si>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</si>
  <si>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</si>
  <si>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</si>
  <si>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</si>
  <si>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</si>
  <si>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</si>
  <si>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</si>
  <si>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</si>
  <si>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</si>
  <si>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</si>
  <si>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</si>
  <si>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</si>
  <si>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</si>
  <si>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</si>
  <si>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</si>
  <si>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</si>
  <si>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</si>
  <si>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</si>
  <si>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</si>
  <si>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</si>
  <si>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</si>
  <si>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</si>
  <si>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</si>
  <si>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</si>
  <si>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</si>
  <si>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</si>
  <si>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</si>
  <si>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</si>
  <si>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</si>
  <si>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</si>
  <si>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</si>
  <si>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</si>
  <si>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</si>
  <si>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</si>
  <si>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</si>
  <si>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</si>
  <si>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</si>
  <si>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</si>
  <si>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</si>
  <si>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</si>
  <si>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</si>
  <si>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</si>
  <si>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</si>
  <si>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</si>
  <si>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</si>
  <si>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</si>
  <si>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</si>
  <si>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</si>
  <si>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</si>
  <si>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</si>
  <si>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</si>
  <si>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</si>
  <si>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</si>
  <si>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</si>
  <si>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</si>
  <si>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</si>
  <si>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</si>
  <si>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</si>
  <si>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</si>
  <si>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</si>
  <si>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</si>
  <si>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</si>
  <si>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</si>
  <si>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</si>
  <si>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</si>
  <si>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</si>
  <si>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</si>
  <si>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</si>
  <si>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</si>
  <si>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</si>
  <si>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</si>
  <si>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</si>
  <si>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</si>
  <si>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</si>
  <si>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</si>
  <si>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</si>
  <si>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</si>
  <si>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</si>
  <si>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</si>
  <si>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</si>
  <si>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</si>
  <si>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</si>
  <si>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</si>
  <si>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</si>
  <si>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</si>
  <si>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</si>
  <si>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</si>
  <si>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</si>
  <si>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</si>
  <si>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</si>
  <si>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</si>
  <si>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</si>
  <si>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</si>
  <si>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</si>
  <si>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</si>
  <si>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</si>
  <si>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</si>
  <si>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</si>
  <si>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</si>
  <si>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</si>
  <si>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</si>
  <si>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</si>
  <si>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</si>
  <si>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</si>
  <si>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</si>
  <si>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</si>
  <si>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</si>
  <si>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</si>
  <si>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</si>
  <si>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</si>
  <si>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</si>
  <si>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</si>
  <si>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</si>
  <si>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</si>
  <si>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</si>
  <si>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</si>
  <si>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</si>
  <si>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</si>
  <si>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</si>
  <si>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</si>
  <si>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</si>
  <si>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</si>
  <si>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</si>
  <si>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</si>
  <si>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</si>
  <si>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</si>
  <si>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</si>
  <si>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</si>
  <si>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</si>
  <si>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</si>
  <si>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</si>
  <si>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</si>
  <si>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</si>
  <si>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</si>
  <si>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</si>
  <si>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</si>
  <si>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</si>
  <si>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</si>
  <si>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</si>
  <si>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</si>
  <si>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</si>
  <si>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</si>
  <si>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</si>
  <si>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</si>
  <si>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</si>
  <si>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</si>
  <si>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</si>
  <si>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</si>
  <si>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</si>
  <si>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</si>
  <si>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</si>
  <si>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</si>
  <si>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</si>
  <si>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</si>
  <si>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</si>
  <si>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</si>
  <si>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</si>
  <si>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</si>
  <si>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</si>
  <si>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</si>
  <si>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</si>
  <si>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</si>
  <si>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</si>
  <si>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</si>
  <si>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</si>
  <si>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</si>
  <si>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</si>
  <si>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</si>
  <si>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</si>
  <si>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</si>
  <si>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</si>
  <si>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</si>
  <si>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</si>
  <si>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</si>
  <si>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</si>
  <si>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</si>
  <si>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</si>
  <si>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</si>
  <si>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</si>
  <si>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</si>
  <si>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</si>
  <si>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</si>
  <si>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</si>
  <si>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</si>
  <si>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</si>
  <si>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</si>
  <si>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</si>
  <si>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</si>
  <si>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</si>
  <si>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</si>
  <si>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</si>
  <si>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</si>
  <si>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</si>
  <si>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</si>
  <si>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</si>
  <si>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</si>
  <si>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</si>
  <si>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</si>
  <si>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</si>
  <si>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</si>
  <si>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</si>
  <si>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</si>
  <si>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</si>
  <si>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</si>
  <si>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</si>
  <si>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</si>
  <si>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</si>
  <si>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</si>
  <si>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</si>
  <si>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</si>
  <si>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</si>
  <si>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</si>
  <si>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</si>
  <si>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</si>
  <si>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</si>
  <si>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</si>
  <si>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</si>
  <si>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</si>
  <si>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</si>
  <si>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</si>
  <si>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</si>
  <si>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</si>
  <si>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</si>
  <si>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</si>
  <si>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</si>
  <si>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</si>
  <si>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</si>
  <si>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</si>
  <si>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</si>
  <si>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</si>
  <si>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</si>
  <si>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</si>
  <si>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</si>
  <si>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</si>
  <si>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</si>
  <si>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</si>
  <si>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</si>
  <si>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</si>
  <si>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</si>
  <si>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</si>
  <si>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</si>
  <si>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</si>
  <si>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</si>
  <si>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</si>
  <si>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</si>
  <si>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</si>
  <si>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</si>
  <si>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</si>
  <si>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</si>
  <si>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</si>
  <si>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</si>
  <si>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</si>
  <si>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</si>
  <si>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</si>
  <si>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</si>
  <si>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</si>
  <si>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</si>
  <si>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</si>
  <si>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</si>
  <si>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</si>
  <si>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</si>
  <si>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</si>
  <si>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</si>
  <si>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</si>
  <si>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</si>
  <si>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</si>
  <si>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</si>
  <si>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</si>
  <si>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</si>
  <si>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</si>
  <si>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</si>
  <si>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</si>
  <si>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</si>
  <si>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</si>
  <si>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</si>
  <si>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</si>
  <si>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</si>
  <si>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</si>
  <si>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</si>
  <si>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</si>
  <si>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</si>
  <si>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</si>
  <si>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</si>
  <si>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</si>
  <si>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</si>
  <si>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</si>
  <si>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</si>
  <si>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</si>
  <si>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</si>
  <si>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</si>
  <si>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</si>
  <si>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</si>
  <si>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</si>
  <si>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</si>
  <si>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</si>
  <si>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</si>
  <si>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</si>
  <si>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</si>
  <si>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</si>
  <si>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</si>
  <si>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</si>
  <si>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</si>
  <si>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</si>
  <si>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</si>
  <si>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</si>
  <si>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</si>
  <si>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</si>
  <si>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</si>
  <si>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</si>
  <si>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</si>
  <si>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</si>
  <si>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</si>
  <si>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</si>
  <si>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</si>
  <si>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</si>
  <si>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</si>
  <si>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</si>
  <si>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</si>
  <si>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</si>
  <si>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</si>
  <si>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</si>
  <si>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</si>
  <si>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</si>
  <si>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</si>
  <si>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</si>
  <si>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</si>
  <si>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</si>
  <si>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</si>
  <si>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</si>
  <si>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</si>
  <si>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</si>
  <si>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</si>
  <si>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</si>
  <si>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</si>
  <si>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</si>
  <si>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</si>
  <si>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</si>
  <si>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</si>
  <si>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</si>
  <si>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</si>
  <si>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</si>
  <si>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</si>
  <si>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</si>
  <si>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</si>
  <si>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</si>
  <si>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</si>
  <si>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</si>
  <si>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</si>
  <si>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</si>
  <si>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</si>
  <si>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</si>
  <si>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</si>
  <si>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</si>
  <si>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</si>
  <si>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</si>
  <si>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</si>
  <si>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</si>
  <si>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</si>
  <si>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</si>
  <si>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</si>
  <si>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</si>
  <si>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</si>
  <si>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</si>
  <si>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</si>
  <si>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</si>
  <si>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</si>
  <si>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</si>
  <si>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</si>
  <si>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</si>
  <si>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</si>
  <si>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</si>
  <si>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</si>
  <si>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</si>
  <si>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</si>
  <si>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</si>
  <si>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</si>
  <si>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</si>
  <si>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</si>
  <si>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</si>
  <si>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</si>
  <si>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</si>
  <si>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</si>
  <si>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</si>
  <si>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</si>
  <si>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</si>
  <si>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</si>
  <si>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</si>
  <si>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</si>
  <si>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</si>
  <si>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</si>
  <si>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</si>
  <si>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</si>
  <si>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</si>
  <si>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</si>
  <si>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</si>
  <si>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</si>
  <si>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</si>
  <si>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</si>
  <si>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</si>
  <si>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</si>
  <si>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</si>
  <si>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</si>
  <si>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</si>
  <si>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</si>
  <si>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</si>
  <si>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</si>
  <si>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</si>
  <si>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</si>
  <si>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</si>
  <si>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</si>
  <si>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</si>
  <si>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</si>
  <si>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</si>
  <si>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</si>
  <si>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</si>
  <si>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</si>
  <si>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</si>
  <si>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</si>
  <si>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</si>
  <si>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</si>
  <si>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</si>
  <si>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</si>
  <si>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</si>
  <si>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</si>
  <si>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</si>
  <si>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</si>
  <si>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</si>
  <si>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</si>
  <si>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</si>
  <si>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</si>
  <si>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</si>
  <si>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</si>
  <si>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</si>
  <si>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</si>
  <si>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</si>
  <si>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</si>
  <si>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</si>
  <si>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</si>
  <si>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</si>
  <si>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</si>
  <si>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</si>
  <si>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</si>
  <si>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</si>
  <si>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</si>
  <si>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</si>
  <si>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</si>
  <si>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</si>
  <si>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</si>
  <si>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</si>
  <si>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</si>
  <si>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</si>
  <si>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</si>
  <si>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</si>
  <si>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</si>
  <si>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</si>
  <si>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</si>
  <si>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</si>
  <si>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</si>
  <si>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</si>
  <si>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</si>
  <si>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</si>
  <si>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</si>
  <si>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</si>
  <si>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</si>
  <si>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</si>
  <si>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</si>
  <si>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</si>
  <si>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</si>
  <si>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</si>
  <si>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</si>
  <si>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</si>
  <si>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</si>
  <si>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</si>
  <si>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</si>
  <si>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</si>
  <si>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</si>
  <si>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</si>
  <si>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</si>
  <si>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</si>
  <si>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</si>
  <si>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</si>
  <si>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</si>
  <si>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</si>
  <si>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</si>
  <si>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</si>
  <si>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</si>
  <si>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</si>
  <si>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</si>
  <si>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</si>
  <si>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</si>
  <si>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</si>
  <si>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</si>
  <si>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</si>
  <si>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</si>
  <si>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</si>
  <si>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</si>
  <si>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</si>
  <si>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</si>
  <si>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</si>
  <si>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</si>
  <si>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</si>
  <si>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</si>
  <si>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</si>
  <si>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</si>
  <si>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</si>
  <si>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</si>
  <si>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</si>
  <si>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</si>
  <si>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</si>
  <si>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</si>
  <si>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</si>
  <si>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</si>
  <si>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</si>
  <si>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</si>
  <si>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</si>
  <si>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</si>
  <si>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</si>
  <si>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</si>
  <si>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</si>
  <si>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</si>
  <si>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</si>
  <si>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</si>
  <si>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</si>
  <si>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</si>
  <si>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</si>
  <si>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</si>
  <si>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</si>
  <si>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</si>
  <si>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</si>
  <si>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</si>
  <si>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</si>
  <si>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</si>
  <si>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</si>
  <si>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</si>
  <si>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</si>
  <si>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</si>
  <si>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</si>
  <si>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</si>
  <si>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</si>
  <si>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</si>
  <si>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</si>
  <si>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</si>
  <si>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</si>
  <si>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</si>
  <si>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</si>
  <si>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</si>
  <si>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</si>
  <si>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</si>
  <si>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</si>
  <si>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</si>
  <si>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</si>
  <si>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</si>
  <si>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</si>
  <si>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</si>
  <si>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</si>
  <si>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</si>
  <si>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</si>
  <si>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</si>
  <si>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</si>
  <si>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</si>
  <si>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</si>
  <si>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</si>
  <si>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</si>
  <si>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</si>
  <si>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</si>
  <si>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</si>
  <si>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</si>
  <si>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</si>
  <si>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</si>
  <si>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</si>
  <si>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</si>
  <si>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</si>
  <si>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</si>
  <si>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</si>
  <si>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</si>
  <si>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</si>
  <si>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</si>
  <si>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</si>
  <si>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</si>
  <si>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</si>
  <si>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</si>
  <si>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</si>
  <si>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</si>
  <si>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</si>
  <si>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</si>
  <si>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</si>
  <si>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</si>
  <si>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</si>
  <si>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</si>
  <si>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</si>
  <si>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</si>
  <si>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</si>
  <si>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</si>
  <si>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</si>
  <si>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</si>
  <si>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</si>
  <si>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</si>
  <si>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</si>
  <si>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</si>
  <si>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</si>
  <si>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</si>
  <si>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</si>
  <si>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</si>
  <si>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</si>
  <si>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</si>
  <si>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</si>
  <si>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</si>
  <si>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</si>
  <si>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</si>
  <si>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</si>
  <si>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</si>
  <si>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</si>
  <si>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</si>
  <si>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</si>
  <si>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</si>
  <si>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</si>
  <si>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</si>
  <si>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</si>
  <si>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</si>
  <si>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</si>
  <si>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</si>
  <si>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</si>
  <si>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</si>
  <si>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</si>
  <si>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</si>
  <si>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</si>
  <si>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</si>
  <si>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</si>
  <si>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</si>
  <si>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</si>
  <si>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</si>
  <si>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</si>
  <si>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</si>
  <si>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</si>
  <si>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</si>
  <si>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</si>
  <si>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</si>
  <si>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</si>
  <si>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</si>
  <si>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</si>
  <si>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</si>
  <si>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</si>
  <si>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</si>
  <si>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</si>
  <si>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</si>
  <si>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</si>
  <si>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</si>
  <si>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</si>
  <si>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</si>
  <si>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</si>
  <si>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</si>
  <si>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</si>
  <si>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</si>
  <si>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</si>
  <si>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</si>
  <si>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</si>
  <si>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</si>
  <si>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</si>
  <si>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</si>
  <si>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</si>
  <si>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</si>
  <si>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</si>
  <si>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</si>
  <si>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</si>
  <si>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</si>
  <si>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</si>
  <si>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</si>
  <si>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</si>
  <si>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</si>
  <si>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</si>
  <si>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</si>
  <si>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</si>
  <si>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</si>
  <si>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</si>
  <si>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</si>
  <si>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</si>
  <si>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</si>
  <si>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</si>
  <si>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</si>
  <si>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</si>
  <si>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</si>
  <si>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</si>
  <si>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</si>
  <si>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</si>
  <si>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</si>
  <si>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</si>
  <si>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</si>
  <si>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</si>
  <si>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</si>
  <si>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</si>
  <si>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</si>
  <si>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</si>
  <si>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</si>
  <si>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</si>
  <si>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</si>
  <si>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</si>
  <si>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</si>
  <si>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</si>
  <si>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</si>
  <si>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</si>
  <si>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</si>
  <si>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</si>
  <si>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</si>
  <si>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</si>
  <si>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</si>
  <si>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</si>
  <si>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</si>
  <si>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</si>
  <si>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</si>
  <si>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</si>
  <si>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</si>
  <si>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</si>
  <si>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</si>
  <si>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</si>
  <si>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</si>
  <si>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</si>
  <si>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</si>
  <si>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</si>
  <si>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</si>
  <si>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</si>
  <si>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</si>
  <si>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</si>
  <si>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</si>
  <si>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</si>
  <si>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</si>
  <si>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</si>
  <si>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</si>
  <si>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</si>
  <si>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</si>
  <si>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</si>
  <si>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</si>
  <si>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</si>
  <si>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</si>
  <si>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</si>
  <si>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</si>
  <si>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</si>
  <si>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</si>
  <si>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</si>
  <si>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</si>
  <si>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</si>
  <si>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</si>
  <si>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</si>
  <si>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</si>
  <si>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</si>
  <si>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</si>
  <si>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</si>
  <si>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</si>
  <si>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</si>
  <si>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</si>
  <si>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</si>
  <si>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</si>
  <si>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</si>
  <si>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</si>
  <si>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</si>
  <si>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</si>
  <si>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</si>
  <si>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</si>
  <si>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</si>
  <si>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</si>
  <si>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</si>
  <si>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</si>
  <si>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</si>
  <si>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</si>
  <si>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</si>
  <si>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</si>
  <si>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</si>
  <si>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</si>
  <si>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</si>
  <si>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</si>
  <si>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</si>
  <si>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</si>
  <si>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</si>
  <si>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</si>
  <si>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</si>
  <si>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</si>
  <si>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</si>
  <si>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</si>
  <si>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</si>
  <si>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</si>
  <si>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</si>
  <si>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</si>
  <si>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</si>
  <si>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</si>
  <si>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</si>
  <si>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</si>
  <si>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</si>
  <si>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</si>
  <si>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</si>
  <si>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</si>
  <si>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</si>
  <si>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</si>
  <si>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</si>
  <si>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</si>
  <si>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</si>
  <si>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</si>
  <si>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</si>
  <si>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</si>
  <si>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</si>
  <si>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</si>
  <si>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</si>
  <si>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</si>
  <si>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</si>
  <si>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</si>
  <si>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</si>
  <si>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</si>
  <si>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</si>
  <si>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</si>
  <si>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</si>
  <si>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</si>
  <si>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</si>
  <si>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</si>
  <si>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</si>
  <si>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</si>
  <si>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</si>
  <si>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</si>
  <si>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</si>
  <si>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</si>
  <si>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</si>
  <si>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</si>
  <si>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</si>
  <si>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</si>
  <si>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</si>
  <si>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</si>
  <si>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</si>
  <si>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</si>
  <si>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</si>
  <si>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</si>
  <si>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</si>
  <si>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</si>
  <si>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</si>
  <si>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</si>
  <si>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</si>
  <si>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</si>
  <si>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</si>
  <si>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</si>
  <si>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</si>
  <si>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</si>
  <si>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</si>
  <si>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</si>
  <si>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</si>
  <si>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</si>
  <si>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</si>
  <si>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</si>
  <si>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</si>
  <si>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</si>
  <si>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</si>
  <si>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</si>
  <si>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</si>
  <si>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</si>
  <si>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</si>
  <si>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</si>
  <si>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</si>
  <si>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</si>
  <si>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</si>
  <si>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</si>
  <si>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</si>
  <si>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</si>
  <si>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</si>
  <si>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</si>
  <si>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</si>
  <si>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</si>
  <si>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</si>
  <si>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</si>
  <si>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</si>
  <si>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</si>
  <si>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</si>
  <si>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</si>
  <si>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</si>
  <si>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</si>
  <si>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</si>
  <si>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</si>
  <si>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</si>
  <si>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</si>
  <si>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</si>
  <si>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</si>
  <si>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</si>
  <si>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</si>
  <si>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</si>
  <si>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</si>
  <si>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</si>
  <si>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</si>
  <si>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</si>
  <si>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</si>
  <si>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</si>
  <si>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</si>
  <si>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</si>
  <si>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</si>
  <si>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</si>
  <si>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</si>
  <si>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</si>
  <si>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</si>
  <si>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</si>
  <si>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</si>
  <si>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</si>
  <si>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</si>
  <si>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</si>
  <si>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</si>
  <si>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</si>
  <si>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</si>
  <si>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</si>
  <si>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</si>
  <si>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</si>
  <si>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</si>
  <si>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</si>
  <si>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</si>
  <si>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</si>
  <si>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</si>
  <si>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</si>
  <si>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</si>
  <si>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</si>
  <si>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</si>
  <si>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</si>
  <si>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</si>
  <si>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</si>
  <si>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</si>
  <si>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</si>
  <si>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</si>
  <si>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</si>
  <si>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</si>
  <si>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</si>
  <si>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</si>
  <si>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</si>
  <si>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</si>
  <si>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</si>
  <si>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</si>
  <si>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</si>
  <si>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</si>
  <si>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</si>
  <si>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</si>
  <si>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</si>
  <si>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</si>
  <si>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</si>
  <si>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</si>
  <si>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</si>
  <si>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</si>
  <si>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</si>
  <si>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</si>
  <si>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</si>
  <si>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</si>
  <si>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</si>
  <si>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</si>
  <si>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</si>
  <si>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</si>
  <si>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</si>
  <si>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</si>
  <si>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</si>
  <si>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</si>
  <si>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</si>
  <si>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</si>
  <si>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</si>
  <si>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</si>
  <si>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</si>
  <si>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</si>
  <si>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</si>
  <si>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</si>
  <si>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</si>
  <si>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</si>
  <si>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</si>
  <si>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</si>
  <si>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</si>
  <si>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</si>
  <si>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</si>
  <si>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</si>
  <si>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</si>
  <si>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</si>
  <si>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</si>
  <si>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</si>
  <si>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</si>
  <si>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</si>
  <si>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</si>
  <si>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</si>
  <si>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</si>
  <si>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</si>
  <si>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</si>
  <si>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</si>
  <si>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</si>
  <si>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</si>
  <si>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</si>
  <si>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</si>
  <si>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</si>
  <si>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</si>
  <si>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</si>
  <si>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</si>
  <si>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</si>
  <si>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</si>
  <si>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</si>
  <si>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</si>
  <si>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</si>
  <si>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</si>
  <si>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</si>
  <si>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</si>
  <si>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</si>
  <si>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</si>
  <si>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</si>
  <si>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</si>
  <si>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</si>
  <si>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</si>
  <si>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</si>
  <si>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</si>
  <si>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</si>
  <si>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</si>
  <si>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</si>
  <si>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</si>
  <si>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</si>
  <si>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</si>
  <si>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</si>
  <si>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</si>
  <si>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</si>
  <si>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</si>
  <si>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</si>
  <si>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</si>
  <si>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</si>
  <si>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</si>
  <si>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</si>
  <si>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</si>
  <si>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</si>
  <si>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</si>
  <si>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</si>
  <si>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</si>
  <si>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</si>
  <si>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</si>
  <si>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</si>
  <si>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</si>
  <si>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</si>
  <si>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</si>
  <si>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</si>
  <si>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</si>
  <si>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</si>
  <si>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</si>
  <si>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</si>
  <si>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</si>
  <si>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</si>
  <si>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</si>
  <si>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</si>
  <si>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</si>
  <si>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</si>
  <si>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</si>
  <si>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</si>
  <si>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</si>
  <si>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</si>
  <si>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</si>
  <si>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</si>
  <si>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</si>
  <si>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</si>
  <si>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</si>
  <si>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</si>
  <si>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</si>
  <si>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</si>
  <si>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</si>
  <si>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</si>
  <si>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</si>
  <si>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</si>
  <si>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</si>
  <si>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</si>
  <si>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</si>
  <si>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</si>
  <si>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</si>
  <si>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</si>
  <si>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</si>
  <si>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</si>
  <si>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</si>
  <si>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</si>
  <si>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</si>
  <si>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</si>
  <si>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</si>
  <si>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</si>
  <si>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</si>
  <si>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</si>
  <si>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</si>
  <si>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</si>
  <si>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</si>
  <si>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</si>
  <si>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</si>
  <si>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</si>
  <si>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</si>
  <si>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</si>
  <si>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</si>
  <si>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</si>
  <si>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</si>
  <si>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</si>
  <si>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</si>
  <si>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</si>
  <si>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</si>
  <si>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</si>
  <si>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</si>
  <si>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</si>
  <si>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</si>
  <si>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</si>
  <si>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</si>
  <si>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</si>
  <si>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</si>
  <si>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</si>
  <si>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</si>
  <si>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</si>
  <si>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</si>
  <si>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</si>
  <si>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</si>
  <si>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</si>
  <si>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</si>
  <si>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</si>
  <si>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</si>
  <si>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</si>
  <si>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</si>
  <si>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</si>
  <si>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</si>
  <si>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</si>
  <si>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</si>
  <si>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</si>
  <si>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</si>
  <si>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</si>
  <si>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</si>
  <si>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</si>
  <si>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</si>
  <si>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</si>
  <si>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</si>
  <si>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</si>
  <si>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</si>
  <si>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</si>
  <si>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</si>
  <si>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</si>
  <si>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</si>
  <si>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</si>
  <si>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</si>
  <si>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</si>
  <si>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</si>
  <si>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</si>
  <si>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</si>
  <si>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</si>
  <si>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</si>
  <si>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</si>
  <si>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</si>
  <si>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</si>
  <si>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</si>
  <si>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</si>
  <si>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</si>
  <si>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</si>
  <si>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</si>
  <si>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</si>
  <si>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</si>
  <si>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</si>
  <si>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</si>
  <si>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</si>
  <si>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</si>
  <si>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</si>
  <si>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</si>
  <si>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</si>
  <si>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</si>
  <si>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</si>
  <si>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</si>
  <si>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</si>
  <si>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</si>
  <si>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</si>
  <si>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</si>
  <si>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</si>
  <si>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</si>
  <si>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</si>
  <si>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</si>
  <si>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</si>
  <si>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</si>
  <si>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</si>
  <si>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</si>
  <si>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</si>
  <si>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</si>
  <si>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</si>
  <si>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</si>
  <si>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</si>
  <si>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</si>
  <si>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</si>
  <si>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</si>
  <si>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</si>
  <si>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</si>
  <si>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</si>
  <si>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</si>
  <si>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</si>
  <si>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</si>
  <si>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</si>
  <si>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</si>
  <si>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</si>
  <si>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</si>
  <si>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</si>
  <si>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</si>
  <si>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</si>
  <si>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</si>
  <si>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</si>
  <si>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</si>
  <si>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</si>
  <si>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</si>
  <si>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</si>
  <si>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</si>
  <si>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</si>
  <si>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</si>
  <si>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</si>
  <si>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</si>
  <si>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</si>
  <si>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</si>
  <si>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</si>
  <si>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</si>
  <si>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</si>
  <si>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</si>
  <si>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</si>
  <si>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</si>
  <si>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</si>
  <si>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</si>
  <si>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</si>
  <si>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</si>
  <si>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</si>
  <si>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</si>
  <si>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</si>
  <si>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</si>
  <si>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</si>
  <si>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</si>
  <si>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</si>
  <si>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</si>
  <si>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</si>
  <si>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</si>
  <si>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</si>
  <si>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</si>
  <si>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</si>
  <si>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</si>
  <si>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</si>
  <si>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</si>
  <si>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</si>
  <si>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</si>
  <si>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</si>
  <si>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</si>
  <si>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</si>
  <si>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</si>
  <si>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</si>
  <si>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</si>
  <si>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</si>
  <si>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</si>
  <si>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</si>
  <si>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</si>
  <si>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</si>
  <si>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</si>
  <si>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</si>
  <si>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</si>
  <si>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</si>
  <si>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</si>
  <si>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</si>
  <si>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</si>
  <si>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</si>
  <si>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</si>
  <si>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</si>
  <si>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</si>
  <si>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</si>
  <si>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</si>
  <si>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</si>
  <si>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</si>
  <si>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</si>
  <si>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</si>
  <si>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</si>
  <si>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</si>
  <si>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</si>
  <si>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</si>
  <si>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</si>
  <si>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</si>
  <si>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</si>
  <si>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</si>
  <si>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</si>
  <si>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</si>
  <si>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</si>
  <si>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</si>
  <si>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</si>
  <si>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</si>
  <si>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</si>
  <si>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</si>
  <si>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</si>
  <si>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</si>
  <si>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</si>
  <si>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</si>
  <si>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</si>
  <si>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</si>
  <si>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</si>
  <si>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</si>
  <si>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</si>
  <si>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</si>
  <si>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</si>
  <si>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</si>
  <si>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</si>
  <si>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</si>
  <si>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</si>
  <si>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</si>
  <si>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</si>
  <si>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</si>
  <si>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</si>
  <si>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</si>
  <si>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</si>
  <si>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</si>
  <si>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</si>
  <si>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</si>
  <si>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</si>
  <si>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</si>
  <si>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</si>
  <si>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</si>
  <si>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</si>
  <si>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</si>
  <si>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</si>
  <si>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</si>
  <si>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</si>
  <si>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</si>
  <si>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</si>
  <si>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</si>
  <si>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</si>
  <si>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</si>
  <si>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</si>
  <si>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</si>
  <si>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</si>
  <si>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</si>
  <si>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</si>
  <si>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</si>
  <si>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</si>
  <si>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</si>
  <si>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</si>
  <si>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</si>
  <si>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</si>
  <si>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</si>
  <si>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</si>
  <si>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</si>
  <si>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</si>
  <si>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</si>
  <si>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</si>
  <si>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</si>
  <si>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</si>
  <si>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</si>
  <si>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</si>
  <si>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</si>
  <si>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</si>
  <si>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</si>
  <si>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</si>
  <si>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</si>
  <si>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</si>
  <si>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</si>
  <si>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</si>
  <si>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</si>
  <si>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</si>
  <si>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</si>
  <si>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</si>
  <si>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</si>
  <si>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</si>
  <si>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</si>
  <si>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</si>
  <si>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</si>
  <si>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</si>
  <si>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</si>
  <si>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</si>
  <si>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</si>
  <si>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</si>
  <si>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</si>
  <si>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</si>
  <si>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</si>
  <si>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</si>
  <si>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</si>
  <si>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</si>
  <si>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</si>
  <si>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</si>
  <si>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</si>
  <si>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</si>
  <si>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</si>
  <si>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</si>
  <si>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</si>
  <si>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</si>
  <si>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</si>
  <si>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</si>
  <si>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</si>
  <si>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</si>
  <si>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</si>
  <si>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</si>
  <si>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</si>
  <si>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</si>
  <si>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</si>
  <si>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</si>
  <si>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</si>
  <si>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</si>
  <si>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</si>
  <si>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</si>
  <si>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</si>
  <si>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</si>
  <si>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</si>
  <si>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</si>
  <si>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</si>
  <si>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</si>
  <si>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</si>
  <si>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</si>
  <si>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</si>
  <si>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</si>
  <si>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</si>
  <si>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</si>
  <si>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</si>
  <si>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</si>
  <si>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</si>
  <si>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</si>
  <si>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</si>
  <si>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</si>
  <si>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</si>
  <si>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</si>
  <si>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</si>
  <si>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</si>
  <si>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</si>
  <si>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</si>
  <si>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</si>
  <si>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</si>
  <si>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</si>
  <si>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</si>
  <si>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</si>
  <si>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</si>
  <si>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</si>
  <si>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</si>
  <si>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</si>
  <si>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</si>
  <si>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</si>
  <si>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</si>
  <si>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</si>
  <si>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</si>
  <si>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</si>
  <si>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</si>
  <si>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</si>
  <si>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</si>
  <si>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</si>
  <si>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</si>
  <si>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</si>
  <si>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</si>
  <si>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</si>
  <si>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</si>
  <si>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</si>
  <si>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</si>
  <si>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</si>
  <si>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</si>
  <si>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</si>
  <si>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</si>
  <si>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</si>
  <si>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</si>
  <si>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</si>
  <si>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</si>
  <si>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</si>
  <si>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</si>
  <si>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</si>
  <si>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</si>
  <si>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</si>
  <si>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</si>
  <si>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</si>
  <si>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</si>
  <si>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</si>
  <si>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</si>
  <si>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</si>
  <si>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</si>
  <si>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</si>
  <si>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</si>
  <si>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</si>
  <si>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</si>
  <si>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</si>
  <si>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</si>
  <si>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</si>
  <si>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</si>
  <si>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</si>
  <si>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</si>
  <si>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</si>
  <si>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</si>
  <si>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</si>
  <si>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</si>
  <si>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</si>
  <si>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</si>
  <si>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</si>
  <si>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</si>
  <si>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</si>
  <si>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</si>
  <si>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</si>
  <si>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</si>
  <si>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</si>
  <si>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</si>
  <si>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</si>
  <si>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</si>
  <si>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</si>
  <si>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</si>
  <si>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</si>
  <si>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</si>
  <si>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</si>
  <si>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</si>
  <si>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</si>
  <si>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</si>
  <si>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</si>
  <si>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</si>
  <si>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</si>
  <si>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</si>
  <si>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</si>
  <si>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</si>
  <si>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</si>
  <si>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</si>
  <si>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</si>
  <si>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</si>
  <si>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</si>
  <si>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</si>
  <si>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</si>
  <si>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</si>
  <si>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</si>
  <si>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</si>
  <si>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</si>
  <si>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</si>
  <si>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</si>
  <si>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</si>
  <si>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</si>
  <si>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</si>
  <si>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</si>
  <si>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</si>
  <si>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</si>
  <si>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</si>
  <si>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</si>
  <si>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</si>
  <si>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</si>
  <si>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</si>
  <si>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</si>
  <si>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</si>
  <si>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</si>
  <si>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</si>
  <si>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</si>
  <si>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</si>
  <si>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</si>
  <si>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</si>
  <si>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</si>
  <si>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</si>
  <si>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</si>
  <si>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</si>
  <si>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</si>
  <si>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</si>
  <si>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</si>
  <si>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</si>
  <si>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</si>
  <si>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</si>
  <si>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</si>
  <si>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</si>
  <si>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</si>
  <si>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</si>
  <si>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</si>
  <si>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</si>
  <si>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</si>
  <si>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</si>
  <si>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</si>
  <si>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</si>
  <si>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</si>
  <si>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</si>
  <si>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</si>
  <si>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</si>
  <si>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</si>
  <si>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</si>
  <si>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</si>
  <si>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</si>
  <si>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</si>
  <si>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</si>
  <si>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</si>
  <si>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</si>
  <si>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</si>
  <si>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</si>
  <si>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</si>
  <si>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</si>
  <si>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</si>
  <si>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</si>
  <si>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</si>
  <si>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</si>
  <si>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</si>
  <si>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</si>
  <si>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</si>
  <si>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</si>
  <si>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</si>
  <si>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</si>
  <si>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</si>
  <si>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</si>
  <si>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</si>
  <si>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</si>
  <si>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</si>
  <si>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</si>
  <si>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</si>
  <si>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</si>
  <si>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</si>
  <si>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</si>
  <si>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</si>
  <si>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</si>
  <si>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</si>
  <si>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</si>
  <si>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</si>
  <si>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</si>
  <si>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</si>
  <si>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</si>
  <si>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</si>
  <si>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</si>
  <si>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</si>
  <si>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</si>
  <si>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</si>
  <si>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</si>
  <si>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</si>
  <si>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</si>
  <si>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</si>
  <si>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</si>
  <si>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</si>
  <si>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</si>
  <si>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</si>
  <si>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</si>
  <si>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</si>
  <si>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</si>
  <si>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</si>
  <si>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</si>
  <si>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</si>
  <si>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</si>
  <si>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</si>
  <si>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</si>
  <si>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</si>
  <si>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</si>
  <si>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</si>
  <si>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</si>
  <si>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</si>
  <si>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</si>
  <si>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</si>
  <si>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</si>
  <si>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</si>
  <si>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</si>
  <si>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</si>
  <si>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</si>
  <si>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</si>
  <si>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</si>
  <si>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</si>
  <si>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</si>
  <si>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</si>
  <si>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</si>
  <si>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</si>
  <si>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</si>
  <si>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</si>
  <si>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</si>
  <si>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</si>
  <si>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</si>
  <si>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</si>
  <si>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</si>
  <si>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</si>
  <si>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</si>
  <si>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</si>
  <si>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</si>
  <si>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</si>
  <si>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</si>
  <si>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</si>
  <si>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</si>
  <si>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</si>
  <si>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</si>
  <si>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</si>
  <si>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</si>
  <si>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</si>
  <si>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</si>
  <si>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</si>
  <si>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</si>
  <si>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</si>
  <si>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</si>
  <si>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</si>
  <si>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</si>
  <si>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</si>
  <si>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</si>
  <si>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</si>
  <si>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</si>
  <si>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</si>
  <si>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</si>
  <si>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</si>
  <si>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</si>
  <si>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</si>
  <si>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</si>
  <si>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</si>
  <si>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</si>
  <si>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</si>
  <si>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</si>
  <si>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</si>
  <si>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</si>
  <si>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</si>
  <si>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</si>
  <si>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</si>
  <si>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</si>
  <si>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</si>
  <si>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</si>
  <si>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</si>
  <si>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</si>
  <si>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</si>
  <si>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</si>
  <si>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</si>
  <si>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</si>
  <si>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</si>
  <si>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</si>
  <si>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</si>
  <si>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</si>
  <si>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</si>
  <si>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</si>
  <si>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</si>
  <si>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</si>
  <si>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</si>
  <si>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</si>
  <si>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</si>
  <si>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</si>
  <si>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</si>
  <si>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</si>
  <si>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</si>
  <si>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</si>
  <si>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</si>
  <si>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</si>
  <si>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</si>
  <si>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</si>
  <si>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</si>
  <si>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</si>
  <si>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</si>
  <si>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</si>
  <si>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</si>
  <si>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</si>
  <si>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</si>
  <si>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</si>
  <si>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</si>
  <si>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</si>
  <si>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</si>
  <si>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</si>
  <si>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</si>
  <si>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</si>
  <si>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</si>
  <si>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</si>
  <si>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</si>
  <si>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</si>
  <si>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</si>
  <si>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</si>
  <si>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</si>
  <si>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</si>
  <si>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</si>
  <si>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</si>
  <si>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</si>
  <si>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</si>
  <si>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</si>
  <si>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</si>
  <si>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</si>
  <si>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</si>
  <si>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</si>
  <si>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</si>
  <si>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</si>
  <si>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</si>
  <si>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</si>
  <si>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</si>
  <si>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</si>
  <si>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</si>
  <si>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</si>
  <si>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</si>
  <si>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</si>
  <si>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</si>
  <si>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</si>
  <si>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</si>
  <si>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</si>
  <si>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</si>
  <si>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</si>
  <si>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</si>
  <si>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</si>
  <si>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</si>
  <si>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</si>
  <si>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</si>
  <si>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</si>
  <si>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</si>
  <si>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</si>
  <si>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</si>
  <si>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</si>
  <si>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</si>
  <si>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</si>
  <si>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</si>
  <si>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</si>
  <si>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</si>
  <si>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</si>
  <si>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</si>
  <si>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</si>
  <si>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</si>
  <si>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</si>
  <si>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</si>
  <si>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</si>
  <si>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</si>
  <si>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</si>
  <si>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</si>
  <si>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</si>
  <si>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</si>
  <si>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</si>
  <si>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</si>
  <si>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</si>
  <si>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</si>
  <si>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</si>
  <si>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</si>
  <si>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</si>
  <si>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</si>
  <si>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</si>
  <si>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</si>
  <si>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</si>
  <si>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</si>
  <si>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</si>
  <si>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</si>
  <si>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</si>
  <si>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</si>
  <si>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</si>
  <si>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</si>
  <si>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</si>
  <si>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</si>
  <si>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</si>
  <si>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</si>
  <si>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</si>
  <si>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</si>
  <si>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</si>
  <si>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</si>
  <si>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</si>
  <si>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</si>
  <si>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</si>
  <si>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</si>
  <si>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</si>
  <si>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</si>
  <si>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</si>
  <si>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</si>
  <si>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</si>
  <si>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</si>
  <si>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</si>
  <si>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</si>
  <si>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</si>
  <si>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</si>
  <si>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</si>
  <si>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</si>
  <si>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</si>
  <si>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</si>
  <si>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</si>
  <si>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</si>
  <si>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</si>
  <si>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</si>
  <si>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</si>
  <si>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</si>
  <si>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</si>
  <si>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</si>
  <si>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</si>
  <si>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</si>
  <si>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</si>
  <si>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</si>
  <si>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</si>
  <si>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</si>
  <si>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</si>
  <si>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</si>
  <si>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</si>
  <si>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</si>
  <si>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</si>
  <si>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</si>
  <si>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</si>
  <si>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</si>
  <si>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</si>
  <si>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</si>
  <si>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</si>
  <si>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</si>
  <si>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</si>
  <si>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</si>
  <si>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</si>
  <si>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</si>
  <si>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</si>
  <si>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</si>
  <si>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</si>
  <si>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</si>
  <si>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</si>
  <si>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</si>
  <si>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</si>
  <si>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</si>
  <si>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</si>
  <si>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</si>
  <si>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</si>
  <si>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</si>
  <si>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</si>
  <si>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</si>
  <si>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</si>
  <si>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</si>
  <si>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</si>
  <si>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</si>
  <si>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</si>
  <si>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</si>
  <si>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</si>
  <si>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</si>
  <si>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</si>
  <si>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</si>
  <si>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</si>
  <si>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</si>
  <si>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</si>
  <si>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</si>
  <si>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</si>
  <si>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</si>
  <si>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</si>
  <si>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</si>
  <si>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</si>
  <si>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</si>
  <si>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</si>
  <si>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</si>
  <si>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</si>
  <si>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</si>
  <si>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</si>
  <si>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</si>
  <si>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</si>
  <si>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</si>
  <si>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</si>
  <si>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</si>
  <si>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</si>
  <si>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</si>
  <si>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</si>
  <si>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</si>
  <si>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</si>
  <si>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</si>
  <si>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</si>
  <si>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</si>
  <si>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</si>
  <si>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</si>
  <si>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</si>
  <si>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</si>
  <si>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</si>
  <si>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</si>
  <si>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</si>
  <si>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</si>
  <si>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</si>
  <si>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</si>
  <si>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</si>
  <si>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</si>
  <si>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</si>
  <si>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</si>
  <si>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</si>
  <si>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</si>
  <si>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</si>
  <si>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</si>
  <si>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</si>
  <si>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</si>
  <si>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</si>
  <si>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</si>
  <si>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</si>
  <si>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</si>
  <si>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</si>
  <si>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</si>
  <si>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</si>
  <si>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</si>
  <si>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</si>
  <si>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</si>
  <si>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</si>
  <si>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</si>
  <si>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</si>
  <si>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</si>
  <si>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</si>
  <si>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</si>
  <si>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</si>
  <si>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</si>
  <si>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</si>
  <si>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</si>
  <si>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</si>
  <si>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</si>
  <si>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</si>
  <si>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</si>
  <si>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</si>
  <si>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</si>
  <si>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</si>
  <si>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</si>
  <si>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</si>
  <si>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</si>
  <si>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</si>
  <si>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</si>
  <si>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</si>
  <si>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</si>
  <si>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</si>
  <si>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</si>
  <si>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</si>
  <si>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</si>
  <si>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</si>
  <si>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</si>
  <si>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</si>
  <si>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</si>
  <si>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</si>
  <si>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</si>
  <si>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</si>
  <si>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</si>
  <si>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</si>
  <si>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</si>
  <si>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</si>
  <si>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</si>
  <si>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</si>
  <si>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</si>
  <si>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</si>
  <si>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</si>
  <si>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</si>
  <si>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</si>
  <si>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</si>
  <si>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</si>
  <si>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</si>
  <si>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</si>
  <si>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</si>
  <si>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</si>
  <si>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</si>
  <si>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</si>
  <si>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</si>
  <si>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</si>
  <si>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</si>
  <si>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</si>
  <si>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</si>
  <si>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</si>
  <si>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</si>
  <si>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</si>
  <si>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</si>
  <si>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</si>
  <si>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</si>
  <si>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</si>
  <si>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</si>
  <si>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</si>
  <si>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</si>
  <si>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</si>
  <si>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</si>
  <si>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</si>
  <si>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</si>
  <si>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</si>
  <si>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</si>
  <si>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</si>
  <si>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</si>
  <si>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</si>
  <si>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</si>
  <si>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</si>
  <si>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</si>
  <si>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</si>
  <si>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</si>
  <si>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</si>
  <si>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</si>
  <si>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</si>
  <si>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</si>
  <si>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</si>
  <si>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</si>
  <si>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</si>
  <si>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</si>
  <si>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</si>
  <si>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</si>
  <si>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</si>
  <si>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</si>
  <si>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</si>
  <si>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</si>
  <si>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</si>
  <si>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</si>
  <si>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</si>
  <si>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</si>
  <si>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</si>
  <si>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</si>
  <si>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</si>
  <si>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</si>
  <si>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</si>
  <si>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</si>
  <si>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</si>
  <si>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</si>
  <si>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</si>
  <si>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</si>
  <si>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</si>
  <si>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</si>
  <si>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</si>
  <si>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</si>
  <si>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</si>
  <si>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</si>
  <si>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</si>
  <si>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</si>
  <si>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</si>
  <si>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</si>
  <si>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</si>
  <si>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</si>
  <si>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</si>
  <si>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</si>
  <si>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</si>
  <si>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</si>
  <si>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</si>
  <si>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</si>
  <si>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</si>
  <si>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</si>
  <si>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</si>
  <si>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</si>
  <si>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</si>
  <si>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</si>
  <si>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</si>
  <si>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</si>
  <si>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</si>
  <si>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</si>
  <si>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</si>
  <si>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</si>
  <si>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</si>
  <si>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</si>
  <si>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</si>
  <si>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</si>
  <si>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</si>
  <si>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</si>
  <si>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</si>
  <si>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</si>
  <si>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</si>
  <si>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</si>
  <si>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</si>
  <si>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</si>
  <si>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</si>
  <si>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</si>
  <si>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</si>
  <si>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</si>
  <si>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</si>
  <si>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</si>
  <si>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</si>
  <si>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</si>
  <si>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</si>
  <si>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</si>
  <si>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</si>
  <si>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</si>
  <si>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</si>
  <si>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</si>
  <si>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</si>
  <si>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</si>
  <si>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</si>
  <si>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</si>
  <si>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</si>
  <si>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</si>
  <si>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</si>
  <si>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</si>
  <si>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</si>
  <si>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</si>
  <si>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</si>
  <si>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</si>
  <si>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</si>
  <si>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</si>
  <si>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</si>
  <si>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</si>
  <si>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</si>
  <si>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</si>
  <si>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</si>
  <si>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</si>
  <si>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</si>
  <si>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</si>
  <si>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</si>
  <si>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</si>
  <si>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</si>
  <si>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</si>
  <si>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</si>
  <si>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</si>
  <si>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</si>
  <si>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</si>
  <si>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</si>
  <si>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</si>
  <si>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</si>
  <si>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</si>
  <si>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</si>
  <si>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</si>
  <si>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</si>
  <si>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</si>
  <si>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</si>
  <si>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</si>
  <si>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</si>
  <si>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</si>
  <si>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</si>
  <si>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</si>
  <si>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</si>
  <si>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</si>
  <si>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</si>
  <si>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</si>
  <si>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</si>
  <si>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</si>
  <si>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</si>
  <si>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</si>
  <si>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</si>
  <si>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</si>
  <si>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</si>
  <si>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</si>
  <si>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</si>
  <si>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</si>
  <si>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</si>
  <si>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</si>
  <si>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</si>
  <si>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</si>
  <si>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</si>
  <si>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</si>
  <si>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</si>
  <si>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</si>
  <si>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</si>
  <si>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</si>
  <si>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</si>
  <si>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</si>
  <si>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</si>
  <si>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</si>
  <si>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</si>
  <si>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</si>
  <si>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</si>
  <si>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</si>
  <si>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</si>
  <si>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</si>
  <si>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</si>
  <si>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</si>
  <si>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</si>
  <si>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</si>
  <si>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</si>
  <si>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</si>
  <si>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</si>
  <si>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</si>
  <si>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</si>
  <si>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</si>
  <si>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</si>
  <si>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</si>
  <si>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</si>
  <si>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</si>
  <si>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</si>
  <si>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</si>
  <si>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</si>
  <si>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</si>
  <si>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</si>
  <si>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</si>
  <si>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</si>
  <si>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</si>
  <si>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</si>
  <si>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</si>
  <si>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</si>
  <si>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</si>
  <si>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</si>
  <si>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</si>
  <si>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</si>
  <si>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</si>
  <si>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</si>
  <si>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</si>
  <si>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</si>
  <si>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</si>
  <si>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</si>
  <si>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</si>
  <si>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</si>
  <si>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</si>
  <si>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</si>
  <si>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</si>
  <si>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</si>
  <si>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</si>
  <si>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</si>
  <si>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</si>
  <si>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</si>
  <si>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</si>
  <si>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</si>
  <si>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</si>
  <si>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</si>
  <si>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</si>
  <si>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</si>
  <si>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</si>
  <si>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</si>
  <si>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</si>
  <si>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</si>
  <si>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</si>
  <si>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</si>
  <si>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</si>
  <si>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</si>
  <si>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</si>
  <si>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</si>
  <si>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</si>
  <si>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</si>
  <si>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</si>
  <si>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</si>
  <si>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</si>
  <si>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</si>
  <si>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</si>
  <si>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</si>
  <si>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</si>
  <si>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</si>
  <si>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</si>
  <si>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</si>
  <si>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</si>
  <si>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</si>
  <si>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</si>
  <si>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</si>
  <si>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</si>
  <si>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</si>
  <si>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</si>
  <si>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</si>
  <si>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</si>
  <si>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</si>
  <si>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</si>
  <si>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</si>
  <si>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</si>
  <si>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</si>
  <si>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</si>
  <si>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</si>
  <si>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</si>
  <si>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</si>
  <si>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</si>
  <si>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</si>
  <si>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</si>
  <si>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</si>
  <si>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</si>
  <si>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</si>
  <si>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</si>
  <si>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</si>
  <si>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</si>
  <si>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</si>
  <si>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</si>
  <si>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</si>
  <si>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</si>
  <si>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</si>
  <si>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</si>
  <si>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</si>
  <si>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</si>
  <si>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</si>
  <si>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</si>
  <si>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</si>
  <si>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</si>
  <si>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</si>
  <si>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</si>
  <si>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</si>
  <si>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</si>
  <si>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</si>
  <si>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</si>
  <si>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</si>
  <si>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</si>
  <si>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</si>
  <si>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</si>
  <si>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</si>
  <si>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</si>
  <si>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</si>
  <si>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</si>
  <si>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</si>
  <si>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</si>
  <si>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</si>
  <si>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</si>
  <si>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</si>
  <si>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</si>
  <si>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</si>
  <si>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</si>
  <si>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</si>
  <si>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</si>
  <si>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</si>
  <si>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</si>
  <si>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</si>
  <si>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</si>
  <si>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</si>
  <si>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</si>
  <si>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</si>
  <si>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</si>
  <si>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</si>
  <si>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</si>
  <si>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</si>
  <si>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</si>
  <si>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</si>
  <si>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</si>
  <si>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</si>
  <si>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</si>
  <si>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</si>
  <si>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</si>
  <si>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</si>
  <si>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</si>
  <si>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</si>
  <si>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</si>
  <si>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</si>
  <si>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</si>
  <si>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</si>
  <si>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</si>
  <si>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</si>
  <si>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</si>
  <si>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</si>
  <si>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</si>
  <si>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</si>
  <si>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</si>
  <si>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</si>
  <si>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</si>
  <si>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</si>
  <si>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</si>
  <si>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</si>
  <si>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</si>
  <si>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</si>
  <si>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</si>
  <si>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</si>
  <si>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</si>
  <si>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</si>
  <si>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</si>
  <si>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</si>
  <si>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</si>
  <si>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</si>
  <si>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</si>
  <si>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</si>
  <si>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</si>
  <si>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</si>
  <si>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</si>
  <si>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</si>
  <si>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</si>
  <si>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</si>
  <si>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</si>
  <si>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</si>
  <si>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</si>
  <si>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</si>
  <si>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</si>
  <si>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</si>
  <si>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</si>
  <si>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</si>
  <si>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</si>
  <si>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</si>
  <si>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</si>
  <si>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</si>
  <si>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</si>
  <si>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</si>
  <si>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</si>
  <si>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</si>
  <si>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</si>
  <si>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</si>
  <si>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</si>
  <si>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</si>
  <si>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</si>
  <si>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</si>
  <si>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</si>
  <si>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</si>
  <si>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</si>
  <si>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</si>
  <si>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</si>
  <si>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</si>
  <si>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</si>
  <si>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</si>
  <si>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</si>
  <si>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</si>
  <si>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</si>
  <si>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</si>
  <si>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</si>
  <si>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</si>
  <si>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</si>
  <si>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</si>
  <si>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</si>
  <si>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</si>
  <si>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</si>
  <si>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</si>
  <si>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</si>
  <si>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</si>
  <si>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</si>
  <si>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</si>
  <si>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</si>
  <si>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</si>
  <si>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</si>
  <si>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</si>
  <si>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</si>
  <si>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</si>
  <si>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</si>
  <si>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</si>
  <si>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</si>
  <si>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</si>
  <si>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</si>
  <si>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</si>
  <si>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</si>
  <si>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</si>
  <si>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</si>
  <si>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</si>
  <si>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</si>
  <si>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</si>
  <si>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</si>
  <si>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</si>
  <si>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</si>
  <si>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</si>
  <si>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</si>
  <si>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</si>
  <si>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</si>
  <si>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</si>
  <si>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</si>
  <si>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</si>
  <si>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</si>
  <si>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</si>
  <si>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</si>
  <si>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</si>
  <si>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</si>
  <si>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</si>
  <si>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</si>
  <si>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</si>
  <si>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</si>
  <si>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</si>
  <si>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</si>
  <si>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</si>
  <si>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</si>
  <si>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</si>
  <si>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</si>
  <si>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</si>
  <si>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</si>
  <si>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</si>
  <si>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</si>
  <si>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</si>
  <si>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</si>
  <si>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</si>
  <si>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</si>
  <si>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</si>
  <si>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</si>
  <si>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</si>
  <si>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</si>
  <si>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</si>
  <si>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</si>
  <si>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</si>
  <si>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</si>
  <si>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</si>
  <si>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</si>
  <si>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</si>
  <si>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</si>
  <si>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</si>
  <si>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</si>
  <si>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</si>
  <si>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</si>
  <si>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</si>
  <si>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</si>
  <si>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</si>
  <si>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</si>
  <si>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</si>
  <si>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</si>
  <si>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</si>
  <si>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</si>
  <si>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</si>
  <si>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</si>
  <si>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</si>
  <si>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</si>
  <si>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</si>
  <si>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</si>
  <si>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</si>
  <si>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</si>
  <si>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</si>
  <si>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</si>
  <si>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</si>
  <si>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</si>
  <si>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</si>
  <si>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</si>
  <si>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</si>
  <si>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</si>
  <si>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</si>
  <si>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</si>
  <si>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</si>
  <si>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</si>
  <si>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</si>
  <si>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</si>
  <si>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</si>
  <si>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</si>
  <si>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</si>
  <si>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</si>
  <si>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</si>
  <si>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</si>
  <si>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</si>
  <si>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</si>
  <si>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</si>
  <si>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</si>
  <si>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</si>
  <si>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</si>
  <si>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</si>
  <si>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</si>
  <si>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</si>
  <si>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</si>
  <si>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</si>
  <si>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</si>
  <si>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</si>
  <si>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</si>
  <si>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</si>
  <si>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</si>
  <si>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</si>
  <si>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</si>
  <si>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</si>
  <si>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</si>
  <si>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</si>
  <si>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</si>
  <si>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</si>
  <si>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</si>
  <si>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</si>
  <si>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</si>
  <si>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</si>
  <si>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</si>
  <si>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</si>
  <si>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</si>
  <si>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</si>
  <si>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</si>
  <si>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</si>
  <si>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</si>
  <si>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</si>
  <si>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</si>
  <si>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</si>
  <si>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</si>
  <si>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</si>
  <si>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</si>
  <si>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</si>
  <si>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</si>
  <si>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</si>
  <si>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</si>
  <si>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</si>
  <si>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</si>
  <si>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</si>
  <si>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</si>
  <si>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</si>
  <si>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</si>
  <si>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</si>
  <si>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</si>
  <si>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</si>
  <si>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</si>
  <si>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</si>
  <si>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</si>
  <si>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</si>
  <si>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</si>
  <si>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</si>
  <si>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</si>
  <si>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</si>
  <si>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</si>
  <si>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</si>
  <si>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</si>
  <si>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</si>
  <si>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</si>
  <si>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</si>
  <si>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</si>
  <si>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</si>
  <si>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</si>
  <si>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</si>
  <si>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</si>
  <si>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</si>
  <si>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</si>
  <si>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</si>
  <si>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</si>
  <si>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</si>
  <si>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</si>
  <si>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</si>
  <si>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</si>
  <si>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</si>
  <si>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</si>
  <si>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</si>
  <si>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</si>
  <si>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</si>
  <si>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</si>
  <si>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</si>
  <si>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</si>
  <si>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</si>
  <si>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</si>
  <si>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</si>
  <si>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</si>
  <si>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</si>
  <si>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</si>
  <si>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</si>
  <si>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</si>
  <si>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</si>
  <si>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</si>
  <si>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</si>
  <si>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</si>
  <si>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</si>
  <si>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</si>
  <si>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</si>
  <si>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</si>
  <si>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</si>
  <si>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</si>
  <si>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</si>
  <si>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</si>
  <si>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</si>
  <si>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</si>
  <si>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</si>
  <si>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</si>
  <si>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</si>
  <si>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</si>
  <si>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</si>
  <si>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</si>
  <si>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</si>
  <si>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</si>
  <si>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</si>
  <si>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</si>
  <si>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</si>
  <si>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</si>
  <si>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</si>
  <si>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</si>
  <si>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</si>
  <si>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</si>
  <si>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</si>
  <si>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</si>
  <si>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</si>
  <si>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</si>
  <si>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</si>
  <si>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</si>
  <si>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</si>
  <si>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</si>
  <si>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</si>
  <si>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</si>
  <si>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</si>
  <si>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</si>
  <si>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</si>
  <si>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</si>
  <si>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</si>
  <si>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</si>
  <si>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</si>
  <si>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</si>
  <si>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</si>
  <si>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</si>
  <si>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</si>
  <si>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</si>
  <si>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</si>
  <si>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</si>
  <si>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</si>
  <si>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</si>
  <si>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</si>
  <si>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</si>
  <si>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</si>
  <si>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</si>
  <si>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</si>
  <si>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</si>
  <si>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</si>
  <si>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</si>
  <si>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</si>
  <si>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</si>
  <si>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</si>
  <si>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</si>
  <si>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</si>
  <si>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</si>
  <si>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</si>
  <si>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</si>
  <si>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</si>
  <si>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</si>
  <si>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</si>
  <si>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</si>
  <si>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</si>
  <si>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</si>
  <si>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</si>
  <si>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</si>
  <si>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</si>
  <si>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</si>
  <si>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</si>
  <si>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</si>
  <si>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</si>
  <si>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</si>
  <si>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</si>
  <si>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</si>
  <si>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</si>
  <si>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</si>
  <si>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</si>
  <si>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</si>
  <si>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</si>
  <si>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</si>
  <si>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</si>
  <si>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</si>
  <si>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</si>
  <si>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</si>
  <si>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</si>
  <si>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</si>
  <si>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</si>
  <si>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</si>
  <si>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</si>
  <si>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</si>
  <si>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</si>
  <si>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</si>
  <si>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</si>
  <si>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</si>
  <si>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</si>
  <si>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</si>
  <si>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</si>
  <si>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</si>
  <si>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</si>
  <si>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</si>
  <si>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</si>
  <si>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</si>
  <si>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</si>
  <si>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</si>
  <si>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</si>
  <si>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</si>
  <si>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</si>
  <si>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</si>
  <si>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</si>
  <si>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</si>
  <si>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</si>
  <si>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</si>
  <si>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</si>
  <si>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</si>
  <si>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</si>
  <si>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</si>
  <si>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</si>
  <si>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</si>
  <si>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</si>
  <si>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</si>
  <si>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</si>
  <si>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</si>
  <si>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</si>
  <si>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</si>
  <si>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</si>
  <si>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</si>
  <si>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</si>
  <si>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</si>
  <si>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</si>
  <si>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</si>
  <si>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</si>
  <si>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</si>
  <si>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</si>
  <si>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</si>
  <si>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</si>
  <si>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</si>
  <si>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</si>
  <si>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</si>
  <si>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</si>
  <si>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</si>
  <si>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</si>
  <si>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</si>
  <si>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</si>
  <si>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</si>
  <si>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</si>
  <si>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</si>
  <si>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</si>
  <si>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</si>
  <si>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</si>
  <si>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</si>
  <si>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</si>
  <si>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</si>
  <si>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</si>
  <si>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</si>
  <si>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</si>
  <si>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</si>
  <si>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</si>
  <si>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</si>
  <si>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</si>
  <si>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</si>
  <si>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</si>
  <si>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</si>
  <si>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</si>
  <si>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</si>
  <si>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</si>
  <si>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</si>
  <si>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</si>
  <si>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</si>
  <si>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</si>
  <si>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</si>
  <si>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</si>
  <si>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</si>
  <si>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</si>
  <si>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</si>
  <si>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</si>
  <si>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</si>
  <si>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</si>
  <si>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</si>
  <si>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</si>
  <si>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</si>
  <si>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</si>
  <si>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</si>
  <si>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</si>
  <si>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</si>
  <si>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</si>
  <si>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</si>
  <si>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</si>
  <si>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</si>
  <si>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</si>
  <si>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</si>
  <si>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</si>
  <si>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</si>
  <si>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</si>
  <si>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</si>
  <si>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</si>
  <si>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</si>
  <si>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</si>
  <si>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</si>
  <si>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</si>
  <si>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</si>
  <si>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</si>
  <si>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</si>
  <si>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</si>
  <si>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</si>
  <si>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</si>
  <si>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</si>
  <si>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</si>
  <si>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</si>
  <si>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</si>
  <si>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</si>
  <si>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</si>
  <si>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</si>
  <si>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</si>
  <si>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</si>
  <si>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</si>
  <si>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</si>
  <si>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</si>
  <si>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</si>
  <si>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</si>
  <si>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</si>
  <si>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</si>
  <si>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</si>
  <si>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</si>
  <si>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</si>
  <si>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</si>
  <si>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</si>
  <si>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</si>
  <si>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</si>
  <si>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</si>
  <si>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</si>
  <si>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</si>
  <si>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</si>
  <si>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</si>
  <si>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</si>
  <si>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</si>
  <si>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</si>
  <si>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</si>
  <si>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</si>
  <si>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</si>
  <si>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</si>
  <si>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</si>
  <si>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</si>
  <si>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</si>
  <si>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</si>
  <si>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</si>
  <si>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</si>
  <si>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</si>
  <si>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</si>
  <si>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</si>
  <si>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</si>
  <si>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</si>
  <si>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</si>
  <si>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</si>
  <si>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</si>
  <si>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</si>
  <si>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</si>
  <si>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</si>
  <si>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</si>
  <si>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</si>
  <si>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</si>
  <si>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</si>
  <si>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</si>
  <si>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</si>
  <si>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</si>
  <si>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</si>
  <si>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</si>
  <si>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</si>
  <si>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</si>
  <si>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</si>
  <si>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</si>
  <si>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</si>
  <si>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</si>
  <si>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</si>
  <si>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</si>
  <si>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</si>
  <si>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</si>
  <si>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</si>
  <si>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</si>
  <si>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</si>
  <si>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</si>
  <si>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</si>
  <si>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</si>
  <si>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</si>
  <si>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</si>
  <si>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</si>
  <si>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</si>
  <si>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</si>
  <si>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</si>
  <si>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</si>
  <si>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</si>
  <si>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</si>
  <si>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</si>
  <si>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</si>
  <si>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</si>
  <si>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</si>
  <si>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</si>
  <si>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</si>
  <si>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</si>
  <si>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</si>
  <si>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</si>
  <si>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</si>
  <si>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</si>
  <si>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</si>
  <si>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</si>
  <si>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</si>
  <si>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</si>
  <si>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</si>
  <si>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</si>
  <si>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</si>
  <si>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</si>
  <si>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</si>
  <si>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</si>
  <si>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</si>
  <si>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</si>
  <si>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</si>
  <si>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</si>
  <si>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</si>
  <si>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</si>
  <si>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</si>
  <si>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</si>
  <si>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</si>
  <si>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</si>
  <si>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</si>
  <si>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</si>
  <si>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</si>
  <si>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</si>
  <si>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</si>
  <si>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</si>
  <si>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</si>
  <si>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</si>
  <si>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</si>
  <si>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</si>
  <si>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</si>
  <si>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</si>
  <si>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</si>
  <si>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</si>
  <si>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</si>
  <si>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</si>
  <si>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</si>
  <si>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</si>
  <si>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</si>
  <si>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</si>
  <si>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</si>
  <si>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</si>
  <si>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</si>
  <si>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</si>
  <si>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</si>
  <si>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</si>
  <si>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</si>
  <si>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</si>
  <si>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</si>
  <si>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</si>
  <si>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</si>
  <si>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</si>
  <si>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</si>
  <si>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</si>
  <si>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</si>
  <si>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</si>
  <si>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</si>
  <si>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</si>
  <si>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</si>
  <si>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</si>
  <si>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</si>
  <si>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</si>
  <si>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</si>
  <si>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</si>
  <si>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</si>
  <si>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</si>
  <si>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</si>
  <si>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</si>
  <si>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</si>
  <si>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</si>
  <si>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</si>
  <si>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</si>
  <si>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</si>
  <si>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</si>
  <si>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</si>
  <si>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</si>
  <si>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</si>
  <si>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</si>
  <si>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</si>
  <si>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</si>
  <si>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</si>
  <si>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</si>
  <si>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</si>
  <si>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</si>
  <si>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</si>
  <si>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</si>
  <si>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</si>
  <si>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</si>
  <si>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</si>
  <si>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</si>
  <si>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</si>
  <si>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</si>
  <si>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</si>
  <si>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</si>
  <si>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</si>
  <si>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</si>
  <si>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</si>
  <si>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</si>
  <si>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</si>
  <si>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</si>
  <si>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</si>
  <si>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</si>
  <si>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</si>
  <si>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</si>
  <si>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</si>
  <si>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</si>
  <si>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</si>
  <si>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</si>
  <si>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</si>
  <si>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</si>
  <si>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</si>
  <si>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</si>
  <si>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</si>
  <si>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</si>
  <si>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</si>
  <si>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</si>
  <si>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</si>
  <si>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</si>
  <si>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</si>
  <si>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</si>
  <si>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</si>
  <si>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</si>
  <si>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</si>
  <si>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</si>
  <si>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</si>
  <si>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</si>
  <si>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</si>
  <si>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</si>
  <si>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</si>
  <si>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</si>
  <si>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</si>
  <si>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</si>
  <si>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</si>
  <si>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</si>
  <si>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</si>
  <si>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</si>
  <si>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</si>
  <si>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</si>
  <si>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</si>
  <si>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</si>
  <si>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</si>
  <si>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</si>
  <si>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</si>
  <si>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</si>
  <si>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</si>
  <si>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</si>
  <si>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</si>
  <si>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</si>
  <si>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</si>
  <si>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</si>
  <si>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</si>
  <si>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</si>
  <si>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</si>
  <si>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</si>
  <si>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</si>
  <si>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</si>
  <si>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</si>
  <si>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</si>
  <si>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</si>
  <si>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</si>
  <si>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</si>
  <si>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</si>
  <si>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</si>
  <si>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</si>
  <si>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</si>
  <si>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</si>
  <si>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</si>
  <si>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</si>
  <si>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</si>
  <si>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</si>
  <si>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</si>
  <si>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</si>
  <si>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</si>
  <si>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</si>
  <si>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</si>
  <si>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</si>
  <si>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</si>
  <si>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</si>
  <si>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</si>
  <si>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</si>
  <si>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</si>
  <si>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</si>
  <si>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</si>
  <si>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</si>
  <si>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</si>
  <si>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</si>
  <si>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</si>
  <si>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</si>
  <si>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</si>
  <si>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</si>
  <si>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</si>
  <si>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</si>
  <si>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</si>
  <si>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</si>
  <si>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</si>
  <si>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</si>
  <si>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</si>
  <si>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</si>
  <si>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</si>
  <si>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</si>
  <si>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</si>
  <si>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</si>
  <si>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</si>
  <si>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</si>
  <si>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</si>
  <si>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</si>
  <si>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</si>
  <si>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</si>
  <si>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</si>
  <si>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</si>
  <si>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</si>
  <si>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</si>
  <si>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</si>
  <si>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</si>
  <si>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</si>
  <si>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</si>
  <si>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</si>
  <si>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</si>
  <si>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</si>
  <si>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</si>
  <si>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</si>
  <si>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</si>
  <si>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</si>
  <si>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</si>
  <si>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</si>
  <si>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</si>
  <si>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</si>
  <si>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</si>
  <si>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</si>
  <si>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</si>
  <si>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</si>
  <si>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</si>
  <si>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</si>
  <si>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</si>
  <si>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</si>
  <si>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</si>
  <si>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</si>
  <si>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</si>
  <si>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</si>
  <si>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</si>
  <si>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</si>
  <si>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</si>
  <si>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</si>
  <si>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</si>
  <si>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</si>
  <si>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</si>
  <si>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</si>
  <si>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</si>
  <si>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</si>
  <si>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</si>
  <si>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</si>
  <si>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</si>
  <si>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</si>
  <si>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</si>
  <si>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</si>
  <si>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</si>
  <si>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</si>
  <si>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</si>
  <si>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</si>
  <si>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</si>
  <si>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</si>
  <si>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</si>
  <si>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</si>
  <si>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</si>
  <si>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</si>
  <si>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</si>
  <si>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</si>
  <si>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</si>
  <si>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</si>
  <si>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</si>
  <si>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</si>
  <si>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</si>
  <si>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</si>
  <si>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</si>
  <si>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</si>
  <si>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</si>
  <si>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</si>
  <si>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</si>
  <si>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</si>
  <si>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</si>
  <si>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</si>
  <si>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</si>
  <si>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</si>
  <si>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</si>
  <si>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</si>
  <si>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</si>
  <si>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</si>
  <si>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</si>
  <si>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</si>
  <si>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</si>
  <si>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</si>
  <si>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</si>
  <si>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</si>
  <si>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</si>
  <si>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</si>
  <si>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</si>
  <si>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</si>
  <si>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</si>
  <si>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</si>
  <si>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</si>
  <si>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</si>
  <si>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</si>
  <si>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</si>
  <si>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</si>
  <si>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</si>
  <si>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</si>
  <si>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</si>
  <si>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</si>
  <si>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</si>
  <si>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</si>
  <si>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</si>
  <si>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</si>
  <si>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</si>
  <si>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</si>
  <si>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</si>
  <si>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</si>
  <si>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</si>
  <si>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</si>
  <si>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</si>
  <si>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</si>
  <si>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</si>
  <si>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</si>
  <si>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</si>
  <si>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</si>
  <si>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</si>
  <si>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</si>
  <si>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</si>
  <si>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</si>
  <si>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</si>
  <si>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</si>
  <si>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</si>
  <si>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</si>
  <si>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</si>
  <si>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</si>
  <si>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</si>
  <si>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</si>
  <si>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</si>
  <si>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</si>
  <si>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</si>
  <si>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</si>
  <si>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</si>
  <si>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</si>
  <si>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</si>
  <si>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</si>
  <si>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</si>
  <si>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</si>
  <si>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</si>
  <si>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</si>
  <si>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</si>
  <si>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</si>
  <si>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</si>
  <si>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</si>
  <si>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</si>
  <si>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</si>
  <si>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</si>
  <si>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</si>
  <si>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</si>
  <si>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</si>
  <si>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</si>
  <si>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</si>
  <si>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</si>
  <si>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</si>
  <si>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</si>
  <si>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</si>
  <si>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</si>
  <si>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</si>
  <si>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</si>
  <si>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</si>
  <si>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</si>
  <si>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</si>
  <si>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</si>
  <si>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</si>
  <si>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</si>
  <si>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</si>
  <si>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</si>
  <si>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</si>
  <si>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</si>
  <si>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</si>
  <si>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</si>
  <si>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</si>
  <si>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</si>
  <si>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</si>
  <si>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</si>
  <si>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</si>
  <si>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</si>
  <si>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</si>
  <si>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</si>
  <si>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</si>
  <si>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</si>
  <si>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</si>
  <si>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</si>
  <si>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</si>
  <si>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</si>
  <si>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</si>
  <si>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</si>
  <si>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</si>
  <si>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</si>
  <si>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</si>
  <si>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</si>
  <si>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</si>
  <si>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</si>
  <si>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</si>
  <si>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</si>
  <si>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</si>
  <si>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</si>
  <si>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</si>
  <si>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</si>
  <si>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</si>
  <si>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</si>
  <si>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</si>
  <si>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</si>
  <si>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</si>
  <si>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</si>
  <si>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</si>
  <si>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</si>
  <si>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</si>
  <si>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</si>
  <si>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</si>
  <si>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</si>
  <si>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</si>
  <si>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</si>
  <si>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</si>
  <si>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</si>
  <si>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</si>
  <si>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</si>
  <si>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</si>
  <si>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</si>
  <si>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</si>
  <si>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</si>
  <si>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</si>
  <si>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</si>
  <si>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</si>
  <si>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</si>
  <si>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</si>
  <si>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</si>
  <si>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</si>
  <si>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</si>
  <si>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</si>
  <si>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</si>
  <si>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</si>
  <si>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</si>
  <si>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</si>
  <si>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</si>
  <si>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</si>
  <si>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</si>
  <si>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</si>
  <si>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</si>
  <si>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</si>
  <si>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</si>
  <si>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</si>
  <si>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</si>
  <si>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</si>
  <si>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</si>
  <si>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</si>
  <si>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</si>
  <si>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</si>
  <si>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</si>
  <si>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</si>
  <si>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</si>
  <si>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</si>
  <si>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</si>
  <si>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</si>
  <si>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</si>
  <si>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</si>
  <si>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</si>
  <si>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</si>
  <si>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</si>
  <si>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</si>
  <si>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</si>
  <si>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</si>
  <si>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</si>
  <si>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</si>
  <si>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</si>
  <si>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</si>
  <si>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</si>
  <si>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</si>
  <si>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</si>
  <si>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</si>
  <si>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</si>
  <si>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</si>
  <si>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</si>
  <si>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</si>
  <si>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</si>
  <si>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</si>
  <si>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</si>
  <si>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</si>
  <si>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</si>
  <si>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</si>
  <si>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</si>
  <si>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</si>
  <si>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</si>
  <si>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</si>
  <si>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</si>
  <si>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</si>
  <si>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</si>
  <si>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</si>
  <si>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</si>
  <si>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</si>
  <si>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</si>
  <si>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</si>
  <si>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</si>
  <si>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</si>
  <si>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</si>
  <si>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</si>
  <si>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</si>
  <si>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</si>
  <si>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</si>
  <si>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</si>
  <si>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</si>
  <si>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</si>
  <si>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</si>
  <si>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</si>
  <si>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</si>
  <si>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</si>
  <si>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</si>
  <si>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</si>
  <si>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</si>
  <si>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</si>
  <si>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</si>
  <si>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</si>
  <si>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</si>
  <si>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</si>
  <si>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</si>
  <si>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</si>
  <si>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</si>
  <si>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</si>
  <si>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</si>
  <si>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</si>
  <si>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</si>
  <si>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</si>
  <si>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</si>
  <si>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</si>
  <si>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</si>
  <si>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</si>
  <si>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</si>
  <si>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</si>
  <si>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</si>
  <si>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</si>
  <si>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</si>
  <si>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</si>
  <si>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</si>
  <si>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</si>
  <si>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</si>
  <si>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</si>
  <si>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</si>
  <si>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</si>
  <si>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</si>
  <si>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</si>
  <si>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</si>
  <si>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</si>
  <si>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</si>
  <si>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</si>
  <si>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</si>
  <si>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</si>
  <si>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</si>
  <si>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</si>
  <si>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</si>
  <si>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</si>
  <si>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</si>
  <si>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</si>
  <si>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</si>
  <si>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</si>
  <si>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</si>
  <si>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</si>
  <si>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</si>
  <si>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</si>
  <si>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</si>
  <si>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</si>
  <si>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</si>
  <si>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</si>
  <si>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</si>
  <si>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</si>
  <si>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</si>
  <si>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</si>
  <si>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</si>
  <si>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</si>
  <si>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</si>
  <si>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</si>
  <si>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</si>
  <si>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</si>
  <si>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</si>
  <si>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</si>
  <si>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</si>
  <si>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</si>
  <si>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</si>
  <si>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</si>
  <si>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</si>
  <si>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</si>
  <si>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</si>
  <si>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</si>
  <si>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</si>
  <si>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</si>
  <si>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</si>
  <si>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</si>
  <si>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</si>
  <si>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</si>
  <si>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</si>
  <si>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</si>
  <si>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</si>
  <si>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</si>
  <si>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</si>
  <si>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</si>
  <si>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</si>
  <si>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</si>
  <si>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</si>
  <si>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</si>
  <si>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</si>
  <si>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</si>
  <si>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</si>
  <si>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</si>
  <si>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</si>
  <si>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</si>
  <si>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</si>
  <si>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</si>
  <si>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</si>
  <si>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</si>
  <si>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</si>
  <si>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</si>
  <si>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</si>
  <si>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</si>
  <si>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</si>
  <si>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</si>
  <si>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</si>
  <si>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</si>
  <si>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</si>
  <si>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</si>
  <si>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</si>
  <si>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</si>
  <si>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</si>
  <si>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</si>
  <si>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</si>
  <si>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</si>
  <si>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</si>
  <si>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</si>
  <si>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</si>
  <si>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</si>
  <si>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</si>
  <si>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</si>
  <si>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</si>
  <si>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</si>
  <si>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</si>
  <si>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</si>
  <si>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</si>
  <si>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</si>
  <si>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</si>
  <si>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</si>
  <si>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</si>
  <si>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</si>
  <si>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</si>
  <si>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</si>
  <si>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</si>
  <si>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</si>
  <si>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</si>
  <si>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</si>
  <si>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</si>
  <si>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</si>
  <si>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</si>
  <si>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</si>
  <si>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</si>
  <si>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</si>
  <si>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</si>
  <si>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</si>
  <si>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</si>
  <si>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</si>
  <si>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</si>
  <si>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</si>
  <si>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</si>
  <si>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</si>
  <si>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</si>
  <si>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</si>
  <si>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</si>
  <si>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</si>
  <si>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</si>
  <si>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</si>
  <si>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</si>
  <si>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</si>
  <si>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</si>
  <si>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</si>
  <si>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</si>
  <si>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</si>
  <si>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</si>
  <si>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</si>
  <si>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</si>
  <si>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</si>
  <si>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</si>
  <si>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</si>
  <si>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</si>
  <si>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</si>
  <si>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</si>
  <si>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</si>
  <si>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</si>
  <si>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</si>
  <si>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</si>
  <si>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</si>
  <si>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</si>
  <si>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</si>
  <si>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</si>
  <si>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</si>
  <si>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</si>
  <si>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</si>
  <si>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</si>
  <si>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</si>
  <si>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</si>
  <si>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</si>
  <si>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</si>
  <si>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</si>
  <si>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</si>
  <si>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</si>
  <si>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</si>
  <si>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</si>
  <si>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</si>
  <si>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</si>
  <si>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</si>
  <si>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</si>
  <si>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</si>
  <si>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</si>
  <si>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</si>
  <si>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</si>
  <si>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</si>
  <si>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</si>
  <si>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</si>
  <si>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</si>
  <si>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</si>
  <si>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</si>
  <si>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</si>
  <si>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</si>
  <si>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</si>
  <si>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</si>
  <si>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</si>
  <si>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</si>
  <si>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</si>
  <si>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</si>
  <si>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</si>
  <si>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</si>
  <si>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</si>
  <si>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</si>
  <si>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</si>
  <si>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</si>
  <si>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</si>
  <si>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</si>
  <si>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</si>
  <si>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</si>
  <si>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</si>
  <si>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</si>
  <si>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</si>
  <si>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</si>
  <si>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</si>
  <si>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</si>
  <si>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</si>
  <si>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</si>
  <si>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</si>
  <si>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</si>
  <si>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</si>
  <si>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</si>
  <si>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</si>
  <si>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</si>
  <si>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</si>
  <si>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</si>
  <si>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</si>
  <si>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</si>
  <si>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</si>
  <si>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</si>
  <si>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</si>
  <si>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</si>
  <si>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</si>
  <si>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</si>
  <si>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</si>
  <si>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</si>
  <si>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</si>
  <si>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</si>
  <si>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</si>
  <si>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</si>
  <si>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</si>
  <si>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</si>
  <si>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</si>
  <si>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</si>
  <si>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</si>
  <si>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</si>
  <si>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</si>
  <si>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</si>
  <si>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</si>
  <si>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</si>
  <si>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</si>
  <si>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</si>
  <si>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</si>
  <si>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</si>
  <si>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</si>
  <si>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</si>
  <si>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</si>
  <si>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</si>
  <si>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</si>
  <si>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</si>
  <si>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</si>
  <si>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</si>
  <si>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</si>
  <si>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</si>
  <si>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</si>
  <si>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</si>
  <si>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</si>
  <si>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</si>
  <si>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</si>
  <si>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</si>
  <si>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</si>
  <si>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</si>
  <si>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</si>
  <si>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</si>
  <si>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</si>
  <si>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</si>
  <si>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</si>
  <si>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</si>
  <si>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</si>
  <si>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</si>
  <si>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</si>
  <si>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</si>
  <si>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</si>
  <si>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</si>
  <si>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</si>
  <si>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</si>
  <si>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</si>
  <si>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</si>
  <si>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</si>
  <si>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</si>
  <si>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</si>
  <si>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</si>
  <si>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</si>
  <si>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</si>
  <si>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</si>
  <si>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</si>
  <si>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</si>
  <si>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</si>
  <si>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</si>
  <si>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</si>
  <si>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</si>
  <si>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</si>
  <si>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</si>
  <si>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</si>
  <si>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</si>
  <si>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</si>
  <si>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</si>
  <si>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</si>
  <si>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</si>
  <si>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</si>
  <si>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</si>
  <si>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</si>
  <si>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</si>
  <si>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</si>
  <si>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</si>
  <si>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</si>
  <si>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</si>
  <si>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</si>
  <si>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</si>
  <si>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</si>
  <si>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</si>
  <si>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</si>
  <si>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</si>
  <si>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</si>
  <si>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</si>
  <si>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</si>
  <si>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</si>
  <si>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</si>
  <si>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</si>
  <si>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</si>
  <si>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</si>
  <si>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</si>
  <si>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</si>
  <si>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</si>
  <si>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</si>
  <si>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</si>
  <si>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</si>
  <si>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</si>
  <si>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</si>
  <si>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</si>
  <si>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</si>
  <si>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</si>
  <si>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</si>
  <si>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</si>
  <si>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</si>
  <si>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</si>
  <si>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</si>
  <si>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</si>
  <si>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</si>
  <si>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</si>
  <si>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</si>
  <si>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</si>
  <si>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</si>
  <si>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</si>
  <si>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</si>
  <si>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</si>
  <si>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</si>
  <si>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</si>
  <si>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</si>
  <si>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</si>
  <si>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</si>
  <si>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</si>
  <si>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</si>
  <si>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</si>
  <si>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</si>
  <si>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</si>
  <si>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</si>
  <si>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</si>
  <si>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</si>
  <si>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</si>
  <si>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</si>
  <si>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</si>
  <si>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</si>
  <si>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</si>
  <si>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</si>
  <si>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</si>
  <si>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</si>
  <si>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</si>
  <si>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</si>
  <si>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</si>
  <si>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</si>
  <si>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</si>
  <si>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</si>
  <si>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</si>
  <si>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</si>
  <si>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</si>
  <si>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</si>
  <si>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</si>
  <si>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</si>
  <si>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</si>
  <si>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</si>
  <si>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</si>
  <si>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</si>
  <si>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</si>
  <si>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</si>
  <si>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</si>
  <si>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</si>
  <si>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</si>
  <si>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</si>
  <si>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</si>
  <si>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</si>
  <si>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</si>
  <si>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</si>
  <si>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</si>
  <si>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</si>
  <si>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</si>
  <si>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</si>
  <si>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</si>
  <si>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</si>
  <si>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</si>
  <si>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</si>
  <si>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</si>
  <si>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</si>
  <si>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</si>
  <si>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</si>
  <si>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</si>
  <si>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</si>
  <si>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</si>
  <si>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</si>
  <si>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</si>
  <si>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</si>
  <si>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</si>
  <si>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</si>
  <si>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</si>
  <si>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</si>
  <si>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</si>
  <si>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</si>
  <si>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</si>
  <si>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</si>
  <si>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</si>
  <si>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</si>
  <si>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</si>
  <si>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</si>
  <si>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</si>
  <si>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</si>
  <si>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</si>
  <si>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</si>
  <si>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</si>
  <si>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</si>
  <si>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</si>
  <si>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</si>
  <si>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</si>
  <si>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</si>
  <si>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</si>
  <si>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</si>
  <si>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</si>
  <si>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</si>
  <si>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</si>
  <si>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</si>
  <si>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</si>
  <si>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</si>
  <si>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</si>
  <si>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</si>
  <si>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</si>
  <si>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</si>
  <si>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</si>
  <si>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</si>
  <si>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</si>
  <si>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</si>
  <si>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</si>
  <si>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</si>
  <si>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</si>
  <si>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</si>
  <si>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</si>
  <si>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</si>
  <si>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</si>
  <si>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</si>
  <si>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</si>
  <si>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</si>
  <si>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</si>
  <si>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</si>
  <si>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</si>
  <si>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</si>
  <si>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</si>
  <si>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</si>
  <si>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</si>
  <si>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</si>
  <si>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</si>
  <si>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</si>
  <si>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</si>
  <si>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</si>
  <si>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</si>
  <si>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</si>
  <si>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</si>
  <si>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</si>
  <si>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</si>
  <si>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</si>
  <si>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</si>
  <si>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</si>
  <si>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</si>
  <si>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</si>
  <si>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</si>
  <si>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</si>
  <si>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</si>
  <si>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</si>
  <si>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</si>
  <si>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</si>
  <si>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</si>
  <si>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</si>
  <si>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</si>
  <si>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</si>
  <si>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</si>
  <si>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</si>
  <si>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</si>
  <si>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</si>
  <si>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</si>
  <si>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</si>
  <si>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</si>
  <si>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</si>
  <si>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</si>
  <si>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</si>
  <si>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</si>
  <si>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</si>
  <si>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</si>
  <si>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</si>
  <si>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</si>
  <si>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</si>
  <si>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</si>
  <si>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</si>
  <si>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</si>
  <si>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</si>
  <si>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</si>
  <si>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</si>
  <si>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</si>
  <si>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</si>
  <si>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</si>
  <si>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</si>
  <si>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</si>
  <si>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</si>
  <si>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</si>
  <si>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</si>
  <si>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</si>
  <si>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</si>
  <si>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</si>
  <si>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</si>
  <si>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</si>
  <si>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</si>
  <si>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</si>
  <si>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</si>
  <si>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</si>
  <si>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</si>
  <si>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</si>
  <si>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</si>
  <si>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</si>
  <si>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</si>
  <si>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</si>
  <si>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</si>
  <si>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</si>
  <si>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</si>
  <si>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</si>
  <si>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</si>
  <si>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</si>
  <si>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</si>
  <si>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</si>
  <si>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</si>
  <si>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</si>
  <si>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</si>
  <si>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</si>
  <si>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</si>
  <si>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</si>
  <si>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</si>
  <si>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</si>
  <si>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</si>
  <si>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</si>
  <si>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</si>
  <si>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</si>
  <si>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</si>
  <si>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</si>
  <si>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</si>
  <si>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</si>
  <si>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</si>
  <si>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</si>
  <si>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</si>
  <si>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</si>
  <si>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</si>
  <si>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</si>
  <si>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</si>
  <si>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</si>
  <si>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</si>
  <si>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</si>
  <si>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</si>
  <si>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</si>
  <si>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</si>
  <si>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</si>
  <si>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</si>
  <si>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</si>
  <si>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</si>
  <si>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</si>
  <si>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</si>
  <si>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</si>
  <si>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</si>
  <si>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</si>
  <si>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</si>
  <si>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</si>
  <si>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</si>
  <si>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</si>
  <si>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</si>
  <si>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</si>
  <si>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</si>
  <si>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</si>
  <si>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</si>
  <si>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</si>
  <si>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</si>
  <si>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</si>
  <si>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</si>
  <si>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</si>
  <si>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</si>
  <si>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</si>
  <si>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</si>
  <si>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</si>
  <si>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</si>
  <si>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</si>
  <si>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</si>
  <si>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</si>
  <si>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</si>
  <si>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</si>
  <si>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</si>
  <si>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</si>
  <si>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</si>
  <si>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</si>
  <si>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</si>
  <si>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</si>
  <si>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</si>
  <si>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</si>
  <si>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</si>
  <si>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</si>
  <si>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</si>
  <si>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</si>
  <si>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</si>
  <si>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</si>
  <si>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</si>
  <si>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</si>
  <si>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</si>
  <si>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</si>
  <si>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</si>
  <si>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</si>
  <si>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</si>
  <si>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</si>
  <si>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</si>
  <si>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</si>
  <si>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</si>
  <si>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</si>
  <si>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</si>
  <si>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</si>
  <si>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</si>
  <si>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</si>
  <si>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</si>
  <si>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</si>
  <si>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</si>
  <si>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</si>
  <si>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</si>
  <si>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</si>
  <si>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</si>
  <si>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</si>
  <si>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</si>
  <si>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</si>
  <si>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</si>
  <si>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</si>
  <si>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</si>
  <si>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</si>
  <si>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</si>
  <si>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</si>
  <si>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</si>
  <si>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</si>
  <si>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</si>
  <si>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</si>
  <si>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</si>
  <si>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</si>
  <si>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</si>
  <si>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</si>
  <si>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</si>
  <si>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</si>
  <si>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</si>
  <si>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</si>
  <si>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</si>
  <si>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</si>
  <si>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</si>
  <si>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</si>
  <si>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</si>
  <si>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</si>
  <si>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</si>
  <si>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</si>
  <si>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</si>
  <si>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</si>
  <si>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</si>
  <si>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</si>
  <si>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</si>
  <si>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</si>
  <si>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</si>
  <si>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</si>
  <si>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</si>
  <si>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</si>
  <si>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</si>
  <si>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</si>
  <si>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</si>
  <si>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</si>
  <si>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</si>
  <si>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</si>
  <si>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</si>
  <si>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</si>
  <si>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</si>
  <si>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</si>
  <si>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</si>
  <si>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</si>
  <si>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</si>
  <si>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</si>
  <si>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</si>
  <si>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</si>
  <si>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</si>
  <si>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</si>
  <si>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</si>
  <si>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</si>
  <si>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</si>
  <si>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</si>
  <si>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</si>
  <si>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</si>
  <si>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</si>
  <si>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</si>
  <si>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</si>
  <si>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</si>
  <si>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</si>
  <si>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</si>
  <si>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</si>
  <si>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</si>
  <si>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</si>
  <si>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</si>
  <si>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</si>
  <si>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</si>
  <si>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</si>
  <si>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</si>
  <si>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</si>
  <si>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</si>
  <si>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</si>
  <si>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</si>
  <si>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</si>
  <si>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</si>
  <si>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</si>
  <si>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</si>
  <si>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</si>
  <si>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</si>
  <si>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</si>
  <si>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</si>
  <si>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</si>
  <si>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</si>
  <si>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</si>
  <si>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</si>
  <si>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</si>
  <si>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</si>
  <si>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</si>
  <si>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</si>
  <si>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</si>
  <si>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</si>
  <si>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</si>
  <si>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</si>
  <si>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</si>
  <si>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</si>
  <si>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</si>
  <si>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</si>
  <si>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</si>
  <si>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</si>
  <si>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</si>
  <si>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</si>
  <si>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</si>
  <si>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</si>
  <si>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</si>
  <si>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</si>
  <si>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</si>
  <si>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</si>
  <si>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</si>
  <si>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</si>
  <si>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</si>
  <si>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</si>
  <si>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</si>
  <si>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</si>
  <si>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</si>
  <si>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</si>
  <si>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</si>
  <si>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</si>
  <si>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</si>
  <si>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</si>
  <si>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</si>
  <si>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</si>
  <si>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</si>
  <si>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</si>
  <si>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</si>
  <si>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</si>
  <si>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</si>
  <si>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</si>
  <si>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</si>
  <si>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</si>
  <si>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</si>
  <si>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</si>
  <si>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</si>
  <si>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</si>
  <si>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</si>
  <si>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</si>
  <si>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</si>
  <si>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</si>
  <si>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</si>
  <si>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</si>
  <si>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</si>
  <si>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</si>
  <si>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</si>
  <si>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</si>
  <si>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</si>
  <si>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</si>
  <si>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</si>
  <si>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</si>
  <si>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</si>
  <si>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</si>
  <si>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</si>
  <si>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</si>
  <si>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</si>
  <si>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</si>
  <si>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</si>
  <si>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</si>
  <si>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</si>
  <si>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</si>
  <si>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</si>
  <si>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</si>
  <si>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</si>
  <si>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</si>
  <si>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</si>
  <si>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</si>
  <si>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</si>
  <si>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</si>
  <si>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</si>
  <si>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</si>
  <si>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</si>
  <si>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</si>
  <si>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</si>
  <si>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</si>
  <si>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</si>
  <si>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</si>
  <si>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</si>
  <si>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</si>
  <si>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</si>
  <si>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</si>
  <si>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</si>
  <si>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</si>
  <si>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</si>
  <si>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</si>
  <si>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</si>
  <si>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</si>
  <si>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</si>
  <si>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</si>
  <si>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</si>
  <si>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</si>
  <si>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</si>
  <si>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</si>
  <si>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</si>
  <si>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</si>
  <si>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</si>
  <si>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</si>
  <si>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</si>
  <si>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</si>
  <si>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</si>
  <si>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</si>
  <si>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</si>
  <si>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</si>
  <si>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</si>
  <si>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</si>
  <si>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</si>
  <si>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</si>
  <si>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</si>
  <si>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</si>
  <si>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</si>
  <si>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</si>
  <si>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</si>
  <si>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</si>
  <si>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</si>
  <si>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</si>
  <si>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</si>
  <si>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</si>
  <si>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</si>
  <si>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</si>
  <si>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</si>
  <si>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</si>
  <si>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</si>
  <si>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</si>
  <si>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</si>
  <si>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</si>
  <si>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</si>
  <si>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</si>
  <si>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</si>
  <si>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</si>
  <si>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</si>
  <si>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</si>
  <si>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</si>
  <si>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</si>
  <si>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</si>
  <si>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</si>
  <si>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</si>
  <si>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</si>
  <si>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</si>
  <si>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</si>
  <si>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</si>
  <si>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</si>
  <si>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</si>
  <si>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</si>
  <si>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</si>
  <si>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</si>
  <si>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</si>
  <si>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</si>
  <si>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</si>
  <si>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</si>
  <si>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</si>
  <si>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</si>
  <si>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</si>
  <si>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</si>
  <si>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</si>
  <si>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</si>
  <si>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</si>
  <si>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</si>
  <si>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</si>
  <si>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</si>
  <si>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</si>
  <si>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</si>
  <si>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</si>
  <si>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</si>
  <si>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</si>
  <si>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</si>
  <si>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</si>
  <si>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</si>
  <si>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</si>
  <si>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</si>
  <si>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</si>
  <si>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</si>
  <si>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</si>
  <si>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</si>
  <si>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</si>
  <si>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</si>
  <si>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</si>
  <si>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</si>
  <si>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</si>
  <si>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</si>
  <si>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</si>
  <si>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</si>
  <si>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</si>
  <si>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</si>
  <si>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</si>
  <si>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</si>
  <si>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</si>
  <si>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</si>
  <si>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</si>
  <si>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</si>
  <si>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</si>
  <si>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</si>
  <si>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</si>
  <si>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</si>
  <si>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</si>
  <si>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</si>
  <si>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</si>
  <si>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</si>
  <si>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</si>
  <si>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</si>
  <si>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</si>
  <si>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</si>
  <si>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</si>
  <si>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</si>
  <si>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</si>
  <si>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</si>
  <si>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</si>
  <si>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</si>
  <si>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</si>
  <si>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</si>
  <si>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</si>
  <si>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</si>
  <si>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</si>
  <si>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</si>
  <si>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</si>
  <si>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</si>
  <si>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</si>
  <si>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</si>
  <si>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</si>
  <si>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</si>
  <si>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</si>
  <si>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</si>
  <si>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</si>
  <si>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</si>
  <si>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</si>
  <si>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</si>
  <si>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</si>
  <si>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</si>
  <si>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</si>
  <si>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</si>
  <si>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</si>
  <si>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</si>
  <si>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</si>
  <si>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</si>
  <si>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</si>
  <si>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</si>
  <si>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</si>
  <si>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</si>
  <si>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</si>
  <si>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</si>
  <si>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</si>
  <si>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</si>
  <si>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</si>
  <si>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</si>
  <si>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</si>
  <si>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</si>
  <si>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</si>
  <si>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</si>
  <si>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</si>
  <si>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</si>
  <si>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</si>
  <si>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</si>
  <si>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</si>
  <si>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</si>
  <si>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</si>
  <si>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</si>
  <si>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</si>
  <si>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</si>
  <si>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</si>
  <si>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</si>
  <si>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</si>
  <si>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</si>
  <si>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</si>
  <si>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</si>
  <si>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</si>
  <si>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</si>
  <si>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</si>
  <si>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</si>
  <si>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</si>
  <si>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</si>
  <si>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</si>
  <si>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</si>
  <si>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</si>
  <si>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</si>
  <si>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</si>
  <si>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</si>
  <si>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</si>
  <si>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</si>
  <si>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</si>
  <si>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</si>
  <si>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</si>
  <si>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</si>
  <si>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</si>
  <si>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</si>
  <si>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</si>
  <si>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</si>
  <si>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</si>
  <si>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</si>
  <si>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</si>
  <si>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</si>
  <si>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</si>
  <si>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</si>
  <si>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</si>
  <si>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</si>
  <si>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</si>
  <si>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</si>
  <si>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</si>
  <si>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</si>
  <si>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</si>
  <si>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</si>
  <si>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</si>
  <si>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</si>
  <si>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</si>
  <si>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</si>
  <si>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</si>
  <si>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</si>
  <si>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</si>
  <si>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</si>
  <si>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</si>
  <si>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</si>
  <si>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</si>
  <si>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</si>
  <si>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</si>
  <si>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</si>
  <si>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</si>
  <si>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</si>
  <si>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</si>
  <si>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</si>
  <si>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</si>
  <si>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</si>
  <si>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</si>
  <si>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</si>
  <si>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</si>
  <si>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</si>
  <si>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</si>
  <si>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</si>
  <si>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</si>
  <si>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</si>
  <si>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</si>
  <si>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</si>
  <si>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</si>
  <si>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</si>
  <si>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</si>
  <si>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</si>
  <si>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</si>
  <si>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</si>
  <si>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</si>
  <si>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</si>
  <si>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</si>
  <si>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</si>
  <si>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</si>
  <si>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</si>
  <si>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</si>
  <si>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</si>
  <si>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</si>
  <si>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</si>
  <si>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</si>
  <si>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</si>
  <si>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</si>
  <si>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</si>
  <si>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</si>
  <si>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</si>
  <si>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</si>
  <si>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</si>
  <si>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</si>
  <si>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</si>
  <si>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</si>
  <si>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</si>
  <si>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</si>
  <si>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</si>
  <si>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</si>
  <si>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</si>
  <si>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</si>
  <si>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</si>
  <si>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</si>
  <si>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</si>
  <si>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</si>
  <si>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</si>
  <si>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</si>
  <si>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</si>
  <si>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</si>
  <si>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</si>
  <si>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</si>
  <si>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</si>
  <si>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</si>
  <si>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</si>
  <si>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</si>
  <si>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</si>
  <si>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</si>
  <si>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</si>
  <si>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</si>
  <si>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</si>
  <si>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</si>
  <si>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</si>
  <si>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</si>
  <si>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</si>
  <si>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</si>
  <si>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</si>
  <si>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</si>
  <si>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</si>
  <si>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</si>
  <si>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</si>
  <si>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</si>
  <si>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</si>
  <si>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</si>
  <si>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</si>
  <si>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</si>
  <si>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</si>
  <si>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</si>
  <si>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</si>
  <si>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</si>
  <si>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</si>
  <si>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</si>
  <si>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</si>
  <si>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</si>
  <si>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</si>
  <si>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</si>
  <si>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</si>
  <si>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</si>
  <si>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</si>
  <si>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</si>
  <si>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</si>
  <si>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</si>
  <si>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</si>
  <si>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</si>
  <si>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</si>
  <si>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</si>
  <si>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</si>
  <si>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</si>
  <si>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</si>
  <si>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</si>
  <si>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</si>
  <si>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</si>
  <si>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</si>
  <si>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</si>
  <si>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</si>
  <si>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</si>
  <si>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</si>
  <si>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</si>
  <si>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</si>
  <si>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</si>
  <si>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</si>
  <si>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</si>
  <si>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</si>
  <si>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</si>
  <si>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</si>
  <si>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</si>
  <si>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</si>
  <si>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</si>
  <si>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</si>
  <si>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</si>
  <si>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</si>
  <si>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</si>
  <si>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</si>
  <si>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</si>
  <si>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</si>
  <si>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</si>
  <si>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</si>
  <si>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</si>
  <si>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</si>
  <si>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</si>
  <si>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</si>
  <si>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</si>
  <si>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</si>
  <si>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</si>
  <si>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</si>
  <si>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</si>
  <si>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</si>
  <si>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</si>
  <si>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</si>
  <si>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</si>
  <si>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</si>
  <si>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</si>
  <si>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</si>
  <si>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</si>
  <si>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</si>
  <si>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</si>
  <si>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</si>
  <si>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</si>
  <si>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</si>
  <si>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</si>
  <si>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</si>
  <si>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</si>
  <si>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</si>
  <si>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</si>
  <si>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</si>
  <si>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</si>
  <si>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</si>
  <si>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</si>
  <si>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</si>
  <si>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</si>
  <si>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</si>
  <si>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</si>
  <si>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</si>
  <si>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</si>
  <si>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</si>
  <si>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</si>
  <si>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</si>
  <si>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</si>
  <si>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</si>
  <si>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</si>
  <si>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</si>
  <si>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</si>
  <si>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</si>
  <si>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</si>
  <si>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</si>
  <si>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</si>
  <si>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</si>
  <si>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</si>
  <si>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</si>
  <si>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</si>
  <si>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</si>
  <si>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</si>
  <si>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</si>
  <si>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</si>
  <si>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</si>
  <si>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</si>
  <si>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</si>
  <si>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</si>
  <si>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</si>
  <si>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</si>
  <si>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</si>
  <si>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</si>
  <si>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</si>
  <si>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</si>
  <si>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</si>
  <si>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</si>
  <si>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</si>
  <si>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</si>
  <si>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</si>
  <si>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</si>
  <si>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</si>
  <si>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</si>
  <si>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</si>
  <si>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</si>
  <si>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</si>
  <si>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</si>
  <si>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</si>
  <si>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</si>
  <si>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</si>
  <si>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</si>
  <si>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</si>
  <si>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</si>
  <si>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</si>
  <si>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</si>
  <si>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</si>
  <si>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</si>
  <si>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</si>
  <si>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</si>
  <si>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</si>
  <si>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</si>
  <si>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</si>
  <si>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</si>
  <si>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</si>
  <si>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</si>
  <si>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</si>
  <si>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</si>
  <si>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</si>
  <si>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</si>
  <si>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</si>
  <si>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</si>
  <si>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</si>
  <si>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</si>
  <si>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</si>
  <si>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</si>
  <si>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</si>
  <si>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</si>
  <si>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</si>
  <si>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</si>
  <si>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</si>
  <si>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</si>
  <si>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</si>
  <si>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</si>
  <si>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</si>
  <si>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</si>
  <si>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</si>
  <si>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</si>
  <si>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</si>
  <si>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</si>
  <si>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</si>
  <si>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</si>
  <si>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</si>
  <si>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</si>
  <si>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</si>
  <si>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</si>
  <si>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</si>
  <si>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</si>
  <si>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</si>
  <si>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</si>
  <si>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</si>
  <si>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</si>
  <si>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</si>
  <si>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</si>
  <si>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</si>
  <si>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</si>
  <si>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</si>
  <si>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</si>
  <si>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</si>
  <si>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</si>
  <si>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</si>
  <si>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</si>
  <si>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</si>
  <si>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</si>
  <si>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</si>
  <si>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</si>
  <si>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</si>
  <si>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</si>
  <si>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</si>
  <si>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</si>
  <si>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</si>
  <si>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</si>
  <si>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</si>
  <si>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</si>
  <si>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</si>
  <si>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</si>
  <si>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</si>
  <si>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</si>
  <si>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</si>
  <si>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</si>
  <si>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</si>
  <si>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</si>
  <si>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</si>
  <si>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</si>
  <si>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</si>
  <si>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</si>
  <si>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</si>
  <si>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</si>
  <si>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</si>
  <si>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</si>
  <si>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</si>
  <si>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</si>
  <si>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</si>
  <si>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</si>
  <si>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</si>
  <si>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</si>
  <si>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</si>
  <si>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</si>
  <si>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</si>
  <si>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</si>
  <si>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</si>
  <si>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</si>
  <si>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</si>
  <si>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</si>
  <si>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</si>
  <si>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</si>
  <si>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</si>
  <si>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</si>
  <si>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</si>
  <si>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</si>
  <si>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</si>
  <si>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</si>
  <si>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</si>
  <si>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</si>
  <si>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</si>
  <si>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</si>
  <si>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</si>
  <si>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</si>
  <si>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</si>
  <si>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</si>
  <si>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</si>
  <si>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</si>
  <si>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</si>
  <si>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</si>
  <si>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</si>
  <si>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</si>
  <si>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</si>
  <si>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</si>
  <si>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</si>
  <si>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</si>
  <si>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</si>
  <si>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</si>
  <si>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</si>
  <si>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</si>
  <si>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</si>
  <si>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</si>
  <si>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</si>
  <si>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</si>
  <si>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</si>
  <si>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</si>
  <si>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</si>
  <si>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</si>
  <si>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</si>
  <si>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</si>
  <si>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</si>
  <si>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</si>
  <si>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</si>
  <si>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</si>
  <si>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</si>
  <si>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</si>
  <si>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</si>
  <si>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</si>
  <si>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</si>
  <si>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</si>
  <si>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</si>
  <si>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</si>
  <si>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</si>
  <si>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</si>
  <si>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</si>
  <si>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</si>
  <si>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</si>
  <si>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</si>
  <si>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</si>
  <si>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</si>
  <si>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</si>
  <si>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</si>
  <si>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</si>
  <si>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</si>
  <si>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</si>
  <si>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</si>
  <si>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</si>
  <si>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</si>
  <si>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</si>
  <si>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</si>
  <si>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</si>
  <si>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</si>
  <si>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</si>
  <si>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</si>
  <si>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</si>
  <si>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</si>
  <si>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</si>
  <si>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</si>
  <si>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</si>
  <si>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</si>
  <si>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</si>
  <si>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</si>
  <si>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</si>
  <si>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</si>
  <si>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</si>
  <si>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</si>
  <si>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</si>
  <si>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</si>
  <si>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</si>
  <si>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</si>
  <si>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</si>
  <si>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</si>
  <si>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</si>
  <si>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</si>
  <si>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</si>
  <si>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</si>
  <si>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</si>
  <si>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</si>
  <si>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</si>
  <si>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</si>
  <si>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</si>
  <si>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</si>
  <si>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</si>
  <si>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</si>
  <si>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</si>
  <si>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</si>
  <si>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</si>
  <si>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</si>
  <si>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</si>
  <si>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</si>
  <si>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</si>
  <si>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</si>
  <si>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</si>
  <si>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</si>
  <si>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</si>
  <si>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</si>
  <si>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</si>
  <si>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</si>
  <si>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</si>
  <si>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</si>
  <si>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</si>
  <si>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</si>
  <si>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</si>
  <si>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</si>
  <si>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</si>
  <si>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</si>
  <si>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</si>
  <si>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</si>
  <si>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</si>
  <si>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</si>
  <si>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</si>
  <si>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</si>
  <si>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</si>
  <si>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</si>
  <si>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</si>
  <si>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</si>
  <si>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</si>
  <si>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</si>
  <si>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</si>
  <si>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</si>
  <si>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</si>
  <si>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</si>
  <si>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</si>
  <si>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</si>
  <si>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</si>
  <si>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</si>
  <si>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</si>
  <si>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</si>
  <si>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</si>
  <si>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</si>
  <si>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</si>
  <si>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</si>
  <si>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</si>
  <si>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</si>
  <si>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</si>
  <si>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</si>
  <si>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</si>
  <si>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</si>
  <si>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</si>
  <si>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</si>
  <si>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</si>
  <si>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</si>
  <si>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</si>
  <si>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</si>
  <si>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</si>
  <si>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</si>
  <si>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</si>
  <si>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</si>
  <si>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</si>
  <si>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</si>
  <si>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</si>
  <si>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</si>
  <si>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</si>
  <si>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</si>
  <si>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</si>
  <si>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</si>
  <si>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</si>
  <si>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</si>
  <si>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</si>
  <si>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</si>
  <si>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</si>
  <si>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</si>
  <si>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</si>
  <si>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</si>
  <si>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</si>
  <si>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</si>
  <si>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</si>
  <si>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</si>
  <si>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</si>
  <si>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</si>
  <si>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</si>
  <si>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</si>
  <si>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</si>
  <si>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</si>
  <si>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</si>
  <si>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</si>
  <si>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</si>
  <si>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</si>
  <si>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</si>
  <si>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</si>
  <si>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</si>
  <si>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</si>
  <si>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</si>
  <si>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</si>
  <si>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</si>
  <si>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</si>
  <si>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</si>
  <si>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</si>
  <si>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</si>
  <si>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</si>
  <si>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</si>
  <si>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</si>
  <si>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</si>
  <si>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</si>
  <si>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</si>
  <si>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</si>
  <si>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</si>
  <si>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</si>
  <si>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</si>
  <si>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</si>
  <si>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</si>
  <si>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</si>
  <si>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</si>
  <si>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</si>
  <si>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</si>
  <si>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</si>
  <si>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</si>
  <si>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</si>
  <si>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</si>
  <si>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</si>
  <si>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</si>
  <si>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</si>
  <si>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</si>
  <si>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</si>
  <si>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</si>
  <si>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</si>
  <si>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</si>
  <si>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</si>
  <si>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</si>
  <si>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</si>
  <si>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</si>
  <si>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</si>
  <si>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</si>
  <si>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</si>
  <si>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</si>
  <si>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</si>
  <si>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</si>
  <si>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</si>
  <si>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</si>
  <si>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</si>
  <si>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</si>
  <si>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</si>
  <si>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</si>
  <si>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</si>
  <si>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</si>
  <si>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</si>
  <si>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</si>
  <si>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</si>
  <si>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</si>
  <si>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</si>
  <si>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</si>
  <si>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</si>
  <si>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</si>
  <si>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</si>
  <si>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</si>
  <si>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</si>
  <si>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</si>
  <si>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</si>
  <si>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</si>
  <si>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</si>
  <si>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</si>
  <si>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</si>
  <si>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</si>
  <si>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</si>
  <si>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</si>
  <si>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</si>
  <si>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</si>
  <si>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</si>
  <si>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</si>
  <si>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</si>
  <si>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</si>
  <si>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</si>
  <si>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</si>
  <si>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</si>
  <si>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</si>
  <si>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</si>
  <si>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</si>
  <si>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</si>
  <si>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</si>
  <si>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</si>
  <si>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</si>
  <si>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</si>
  <si>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</si>
  <si>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</si>
  <si>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</si>
  <si>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</si>
  <si>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</si>
  <si>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</si>
  <si>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</si>
  <si>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</si>
  <si>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</si>
  <si>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</si>
  <si>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</si>
  <si>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</si>
  <si>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</si>
  <si>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</si>
  <si>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</si>
  <si>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</si>
  <si>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</si>
  <si>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</si>
  <si>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</si>
  <si>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</si>
  <si>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</si>
  <si>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</si>
  <si>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</si>
  <si>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</si>
  <si>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</si>
  <si>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</si>
  <si>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</si>
  <si>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</si>
  <si>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</si>
  <si>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</si>
  <si>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</si>
  <si>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</si>
  <si>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</si>
  <si>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</si>
  <si>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</si>
  <si>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</si>
  <si>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</si>
  <si>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</si>
  <si>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</si>
  <si>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</si>
  <si>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</si>
  <si>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</si>
  <si>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</si>
  <si>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</si>
  <si>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</si>
  <si>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</si>
  <si>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</si>
  <si>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</si>
  <si>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</si>
  <si>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</si>
  <si>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</si>
  <si>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</si>
  <si>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</si>
  <si>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</si>
  <si>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</si>
  <si>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</si>
  <si>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</si>
  <si>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</si>
  <si>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</si>
  <si>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</si>
  <si>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</si>
  <si>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</si>
  <si>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</si>
  <si>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</si>
  <si>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</si>
  <si>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</si>
  <si>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</si>
  <si>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</si>
  <si>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</si>
  <si>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</si>
  <si>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</si>
  <si>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</si>
  <si>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</si>
  <si>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</si>
  <si>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</si>
  <si>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</si>
  <si>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</si>
  <si>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</si>
  <si>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</si>
  <si>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</si>
  <si>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</si>
  <si>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</si>
  <si>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</si>
  <si>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</si>
  <si>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</si>
  <si>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</si>
  <si>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</si>
  <si>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</si>
  <si>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</si>
  <si>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</si>
  <si>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</si>
  <si>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</si>
  <si>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</si>
  <si>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</si>
  <si>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</si>
  <si>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</si>
  <si>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</si>
  <si>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</si>
  <si>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</si>
  <si>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</si>
  <si>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</si>
  <si>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</si>
  <si>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</si>
  <si>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</si>
  <si>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</si>
  <si>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</si>
  <si>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</si>
  <si>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</si>
  <si>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</si>
  <si>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</si>
  <si>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</si>
  <si>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</si>
  <si>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</si>
  <si>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</si>
  <si>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</si>
  <si>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</si>
  <si>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</si>
  <si>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</si>
  <si>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</si>
  <si>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</si>
  <si>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</si>
  <si>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</si>
  <si>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</si>
  <si>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</si>
  <si>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</si>
  <si>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</si>
  <si>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</si>
  <si>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</si>
  <si>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</si>
  <si>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</si>
  <si>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</si>
  <si>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</si>
  <si>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</si>
  <si>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</si>
  <si>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</si>
  <si>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</si>
  <si>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</si>
  <si>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</si>
  <si>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</si>
  <si>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</si>
  <si>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</si>
  <si>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</si>
  <si>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</si>
  <si>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</si>
  <si>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</si>
  <si>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</si>
  <si>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</si>
  <si>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</si>
  <si>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</si>
  <si>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</si>
  <si>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</si>
  <si>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</si>
  <si>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</si>
  <si>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</si>
  <si>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</si>
  <si>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</si>
  <si>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</si>
  <si>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</si>
  <si>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</si>
  <si>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</si>
  <si>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</si>
  <si>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</si>
  <si>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</si>
  <si>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</si>
  <si>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</si>
  <si>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</si>
  <si>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</si>
  <si>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</si>
  <si>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</si>
  <si>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</si>
  <si>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</si>
  <si>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</si>
  <si>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</si>
  <si>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</si>
  <si>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</si>
  <si>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</si>
  <si>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</si>
  <si>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</si>
  <si>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</si>
  <si>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</si>
  <si>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</si>
  <si>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</si>
  <si>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</si>
  <si>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</si>
  <si>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</si>
  <si>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</si>
  <si>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</si>
  <si>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</si>
  <si>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</si>
  <si>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</si>
  <si>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</si>
  <si>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</si>
  <si>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</si>
  <si>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</si>
  <si>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</si>
  <si>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</si>
  <si>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</si>
  <si>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</si>
  <si>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</si>
  <si>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</si>
  <si>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</si>
  <si>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</si>
  <si>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</si>
  <si>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</si>
  <si>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</si>
  <si>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</si>
  <si>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</si>
  <si>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</si>
  <si>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</si>
  <si>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</si>
  <si>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</si>
  <si>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</si>
  <si>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</si>
  <si>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</si>
  <si>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</si>
  <si>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</si>
  <si>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</si>
  <si>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</si>
  <si>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</si>
  <si>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</si>
  <si>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</si>
  <si>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</si>
  <si>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</si>
  <si>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</si>
  <si>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</si>
  <si>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</si>
  <si>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</si>
  <si>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</si>
  <si>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</si>
  <si>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</si>
  <si>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</si>
  <si>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</si>
  <si>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</si>
  <si>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</si>
  <si>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</si>
  <si>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</si>
  <si>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</si>
  <si>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</si>
  <si>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</si>
  <si>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</si>
  <si>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</si>
  <si>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</si>
  <si>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</si>
  <si>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</si>
  <si>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</si>
  <si>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</si>
  <si>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</si>
  <si>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</si>
  <si>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</si>
  <si>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</si>
  <si>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</si>
  <si>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</si>
  <si>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</si>
  <si>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</si>
  <si>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</si>
  <si>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</si>
  <si>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</si>
  <si>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</si>
  <si>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</si>
  <si>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</si>
  <si>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</si>
  <si>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</si>
  <si>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</si>
  <si>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</si>
  <si>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</si>
  <si>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</si>
  <si>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</si>
  <si>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</si>
  <si>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</si>
  <si>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</si>
  <si>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</si>
  <si>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</si>
  <si>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</si>
  <si>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</si>
  <si>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</si>
  <si>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</si>
  <si>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</si>
  <si>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</si>
  <si>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</si>
  <si>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</si>
  <si>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</si>
  <si>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</si>
  <si>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</si>
  <si>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</si>
  <si>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</si>
  <si>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</si>
  <si>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</si>
  <si>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</si>
  <si>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</si>
  <si>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</si>
  <si>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</si>
  <si>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</si>
  <si>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</si>
  <si>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</si>
  <si>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</si>
  <si>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</si>
  <si>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</si>
  <si>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</si>
  <si>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</si>
  <si>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</si>
  <si>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</si>
  <si>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</si>
  <si>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</si>
  <si>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</si>
  <si>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</si>
  <si>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</si>
  <si>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</si>
  <si>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</si>
  <si>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</si>
  <si>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</si>
  <si>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</si>
  <si>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</si>
  <si>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</si>
  <si>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</si>
  <si>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</si>
  <si>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</si>
  <si>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</si>
  <si>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</si>
  <si>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</si>
  <si>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</si>
  <si>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</si>
  <si>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</si>
  <si>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</si>
  <si>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</si>
  <si>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</si>
  <si>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</si>
  <si>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</si>
  <si>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</si>
  <si>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</si>
  <si>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</si>
  <si>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</si>
  <si>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</si>
  <si>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</si>
  <si>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</si>
  <si>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</si>
  <si>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</si>
  <si>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</si>
  <si>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</si>
  <si>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</si>
  <si>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</si>
  <si>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</si>
  <si>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</si>
  <si>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</si>
  <si>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</si>
  <si>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</si>
  <si>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</si>
  <si>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</si>
  <si>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</si>
  <si>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</si>
  <si>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</si>
  <si>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</si>
  <si>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</si>
  <si>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</si>
  <si>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</si>
  <si>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</si>
  <si>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</si>
  <si>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</si>
  <si>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</si>
  <si>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</si>
  <si>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</si>
  <si>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</si>
  <si>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</si>
  <si>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</si>
  <si>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</si>
  <si>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</si>
  <si>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</si>
  <si>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</si>
  <si>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</si>
  <si>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</si>
  <si>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</si>
  <si>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</si>
  <si>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</si>
  <si>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</si>
  <si>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</si>
  <si>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</si>
  <si>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</si>
  <si>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</si>
  <si>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</si>
  <si>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</si>
  <si>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</si>
  <si>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</si>
  <si>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</si>
  <si>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</si>
  <si>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</si>
  <si>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</si>
  <si>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</si>
  <si>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</si>
  <si>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</si>
  <si>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</si>
  <si>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</si>
  <si>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</si>
  <si>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</si>
  <si>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</si>
  <si>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</si>
  <si>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</si>
  <si>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</si>
  <si>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</si>
  <si>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</si>
  <si>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</si>
  <si>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</si>
  <si>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</si>
  <si>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</si>
  <si>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</si>
  <si>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</si>
  <si>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</si>
  <si>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</si>
  <si>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</si>
  <si>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</si>
  <si>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</si>
  <si>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</si>
  <si>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</si>
  <si>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</si>
  <si>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</si>
  <si>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</si>
  <si>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</si>
  <si>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</si>
  <si>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</si>
  <si>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</si>
  <si>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</si>
  <si>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</si>
  <si>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</si>
  <si>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</si>
  <si>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</si>
  <si>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</si>
  <si>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</si>
  <si>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</si>
  <si>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</si>
  <si>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</si>
  <si>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</si>
  <si>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</si>
  <si>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</si>
  <si>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</si>
  <si>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</si>
  <si>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</si>
  <si>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</si>
  <si>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</si>
  <si>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</si>
  <si>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</si>
  <si>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</si>
  <si>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</si>
  <si>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</si>
  <si>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</si>
  <si>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</si>
  <si>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</si>
  <si>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</si>
  <si>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</si>
  <si>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</si>
  <si>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</si>
  <si>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</si>
  <si>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</si>
  <si>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</si>
  <si>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</si>
  <si>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</si>
  <si>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</si>
  <si>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</si>
  <si>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</si>
  <si>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</si>
  <si>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</si>
  <si>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</si>
  <si>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</si>
  <si>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</si>
  <si>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</si>
  <si>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</si>
  <si>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</si>
  <si>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</si>
  <si>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</si>
  <si>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</si>
  <si>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</si>
  <si>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</si>
  <si>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</si>
  <si>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</si>
  <si>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</si>
  <si>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</si>
  <si>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</si>
  <si>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</si>
  <si>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</si>
  <si>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</si>
  <si>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</si>
  <si>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</si>
  <si>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</si>
  <si>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</si>
  <si>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</si>
  <si>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</si>
  <si>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</si>
  <si>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</si>
  <si>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</si>
  <si>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</si>
  <si>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</si>
  <si>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</si>
  <si>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</si>
  <si>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</si>
  <si>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</si>
  <si>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</si>
  <si>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</si>
  <si>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</si>
  <si>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</si>
  <si>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</si>
  <si>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</si>
  <si>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</si>
  <si>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</si>
  <si>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</si>
  <si>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</si>
  <si>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</si>
  <si>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</si>
  <si>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</si>
  <si>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</si>
  <si>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</si>
  <si>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</si>
  <si>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</si>
  <si>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</si>
  <si>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</si>
  <si>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</si>
  <si>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</si>
  <si>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</si>
  <si>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</si>
  <si>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</si>
  <si>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</si>
  <si>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</si>
  <si>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</si>
  <si>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</si>
  <si>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</si>
  <si>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</si>
  <si>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</si>
  <si>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</si>
  <si>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</si>
  <si>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</si>
  <si>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</si>
  <si>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</si>
  <si>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</si>
  <si>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</si>
  <si>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</si>
  <si>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</si>
  <si>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</si>
  <si>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</si>
  <si>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</si>
  <si>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</si>
  <si>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</si>
  <si>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</si>
  <si>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</si>
  <si>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</si>
  <si>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</si>
  <si>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</si>
  <si>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</si>
  <si>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</si>
  <si>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</si>
  <si>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</si>
  <si>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</si>
  <si>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</si>
  <si>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</si>
  <si>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</si>
  <si>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</si>
  <si>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</si>
  <si>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</si>
  <si>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</si>
  <si>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</si>
  <si>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</si>
  <si>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</si>
  <si>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</si>
  <si>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</si>
  <si>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</si>
  <si>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</si>
  <si>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</si>
  <si>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</si>
  <si>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</si>
  <si>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</si>
  <si>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</si>
  <si>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</si>
  <si>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</si>
  <si>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</si>
  <si>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</si>
  <si>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</si>
  <si>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</si>
  <si>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</si>
  <si>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</si>
  <si>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</si>
  <si>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</si>
  <si>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</si>
  <si>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</si>
  <si>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</si>
  <si>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</si>
  <si>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</si>
  <si>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</si>
  <si>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</si>
  <si>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</si>
  <si>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</si>
  <si>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</si>
  <si>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</si>
  <si>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</si>
  <si>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</si>
  <si>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</si>
  <si>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</si>
  <si>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</si>
  <si>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</si>
  <si>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</si>
  <si>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</si>
  <si>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</si>
  <si>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</si>
  <si>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</si>
  <si>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</si>
  <si>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</si>
  <si>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</si>
  <si>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</si>
  <si>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</si>
  <si>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</si>
  <si>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</si>
  <si>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</si>
  <si>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</si>
  <si>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</si>
  <si>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</si>
  <si>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</si>
  <si>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</si>
  <si>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</si>
  <si>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</si>
  <si>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</si>
  <si>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</si>
  <si>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</si>
  <si>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</si>
  <si>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</si>
  <si>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</si>
  <si>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</si>
  <si>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</si>
  <si>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</si>
  <si>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</si>
  <si>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</si>
  <si>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</si>
  <si>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</si>
  <si>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</si>
  <si>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</si>
  <si>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</si>
  <si>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</si>
  <si>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</si>
  <si>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</si>
  <si>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</si>
  <si>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</si>
  <si>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</si>
  <si>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</si>
  <si>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</si>
  <si>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</si>
  <si>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</si>
  <si>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</si>
  <si>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</si>
  <si>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</si>
  <si>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</si>
  <si>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</si>
  <si>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</si>
  <si>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</si>
  <si>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</si>
  <si>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</si>
  <si>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</si>
  <si>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</si>
  <si>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</si>
  <si>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</si>
  <si>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</si>
  <si>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</si>
  <si>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</si>
  <si>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</si>
  <si>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</si>
  <si>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</si>
  <si>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</si>
  <si>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</si>
  <si>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</si>
  <si>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</si>
  <si>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</si>
  <si>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</si>
  <si>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</si>
  <si>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</si>
  <si>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</si>
  <si>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</si>
  <si>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</si>
  <si>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</si>
  <si>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</si>
  <si>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</si>
  <si>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</si>
  <si>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</si>
  <si>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</si>
  <si>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</si>
  <si>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</si>
  <si>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</si>
  <si>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</si>
  <si>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</si>
  <si>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</si>
  <si>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</si>
  <si>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</si>
  <si>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</si>
  <si>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</si>
  <si>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</si>
  <si>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</si>
  <si>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</si>
  <si>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</si>
  <si>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</si>
  <si>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</si>
  <si>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</si>
  <si>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</si>
  <si>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</si>
  <si>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</si>
  <si>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</si>
  <si>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</si>
  <si>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</si>
  <si>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</si>
  <si>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</si>
  <si>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</si>
  <si>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</si>
  <si>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</si>
  <si>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</si>
  <si>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</si>
  <si>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</si>
  <si>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</si>
  <si>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</si>
  <si>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</si>
  <si>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</si>
  <si>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</si>
  <si>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</si>
  <si>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</si>
  <si>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</si>
  <si>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</si>
  <si>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</si>
  <si>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</si>
  <si>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</si>
  <si>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</si>
  <si>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</si>
  <si>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</si>
  <si>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</si>
  <si>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</si>
  <si>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</si>
  <si>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</si>
  <si>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</si>
  <si>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</si>
  <si>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</si>
  <si>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</si>
  <si>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</si>
  <si>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</si>
  <si>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</si>
  <si>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</si>
  <si>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</si>
  <si>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</si>
  <si>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</si>
  <si>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</si>
  <si>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</si>
  <si>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</si>
  <si>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</si>
  <si>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</si>
  <si>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</si>
  <si>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</si>
  <si>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</si>
  <si>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</si>
  <si>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</si>
  <si>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</si>
  <si>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</si>
  <si>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</si>
  <si>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</si>
  <si>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</si>
  <si>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</si>
  <si>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</si>
  <si>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</si>
  <si>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</si>
  <si>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</si>
  <si>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</si>
  <si>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</si>
  <si>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</si>
  <si>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</si>
  <si>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</si>
  <si>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</si>
  <si>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</si>
  <si>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</si>
  <si>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</si>
  <si>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</si>
  <si>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</si>
  <si>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</si>
  <si>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</si>
  <si>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</si>
  <si>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</si>
  <si>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</si>
  <si>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</si>
  <si>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</si>
  <si>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</si>
  <si>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</si>
  <si>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</si>
  <si>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</si>
  <si>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</si>
  <si>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</si>
  <si>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</si>
  <si>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</si>
  <si>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</si>
  <si>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</si>
  <si>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</si>
  <si>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</si>
  <si>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</si>
  <si>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</si>
  <si>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</si>
  <si>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</si>
  <si>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</si>
  <si>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</si>
  <si>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</si>
  <si>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</si>
  <si>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</si>
  <si>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</si>
  <si>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</si>
  <si>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</si>
  <si>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</si>
  <si>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</si>
  <si>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</si>
  <si>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</si>
  <si>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</si>
  <si>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</si>
  <si>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</si>
  <si>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</si>
  <si>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</si>
  <si>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</si>
  <si>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</si>
  <si>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</si>
  <si>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</si>
  <si>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</si>
  <si>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</si>
  <si>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</si>
  <si>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</si>
  <si>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</si>
  <si>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</si>
  <si>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</si>
  <si>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</si>
  <si>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</si>
  <si>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</si>
  <si>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</si>
  <si>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</si>
  <si>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</si>
  <si>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</si>
  <si>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</si>
  <si>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</si>
  <si>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</si>
  <si>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</si>
  <si>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</si>
  <si>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</si>
  <si>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</si>
  <si>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</si>
  <si>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</si>
  <si>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</si>
  <si>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</si>
  <si>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</si>
  <si>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</si>
  <si>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</si>
  <si>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</si>
  <si>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</si>
  <si>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</si>
  <si>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</si>
  <si>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</si>
  <si>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</si>
  <si>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</si>
  <si>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</si>
  <si>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</si>
  <si>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</si>
  <si>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</si>
  <si>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</si>
  <si>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</si>
  <si>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</si>
  <si>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</si>
  <si>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</si>
  <si>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</si>
  <si>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</si>
  <si>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</si>
  <si>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</si>
  <si>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</si>
  <si>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</si>
  <si>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</si>
  <si>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</si>
  <si>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</si>
  <si>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</si>
  <si>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</si>
  <si>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</si>
  <si>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</si>
  <si>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</si>
  <si>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</si>
  <si>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</si>
  <si>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</si>
  <si>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</si>
  <si>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</si>
  <si>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</si>
  <si>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</si>
  <si>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</si>
  <si>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</si>
  <si>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</si>
  <si>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</si>
  <si>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</si>
  <si>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</si>
  <si>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</si>
  <si>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</si>
  <si>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</si>
  <si>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</si>
  <si>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</si>
  <si>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</si>
  <si>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</si>
  <si>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</si>
  <si>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</si>
  <si>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</si>
  <si>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</si>
  <si>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</si>
  <si>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</si>
  <si>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</si>
  <si>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</si>
  <si>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</si>
  <si>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</si>
  <si>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</si>
  <si>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</si>
  <si>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</si>
  <si>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</si>
  <si>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</si>
  <si>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</si>
  <si>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</si>
  <si>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</si>
  <si>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</si>
  <si>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</si>
  <si>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</si>
  <si>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</si>
  <si>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</si>
  <si>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</si>
  <si>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</si>
  <si>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</si>
  <si>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</si>
  <si>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</si>
  <si>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</si>
  <si>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</si>
  <si>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</si>
  <si>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</si>
  <si>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</si>
  <si>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</si>
  <si>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</si>
  <si>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</si>
  <si>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</si>
  <si>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</si>
  <si>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</si>
  <si>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</si>
  <si>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</si>
  <si>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</si>
  <si>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</si>
  <si>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</si>
  <si>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</si>
  <si>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</si>
  <si>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</si>
  <si>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</si>
  <si>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</si>
  <si>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</si>
  <si>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</si>
  <si>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</si>
  <si>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</si>
  <si>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</si>
  <si>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</si>
  <si>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</si>
  <si>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</si>
  <si>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</si>
  <si>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</si>
  <si>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</si>
  <si>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</si>
  <si>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</si>
  <si>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</si>
  <si>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</si>
  <si>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</si>
  <si>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</si>
  <si>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</si>
  <si>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</si>
  <si>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</si>
  <si>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</si>
  <si>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</si>
  <si>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</si>
  <si>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</si>
  <si>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</si>
  <si>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</si>
  <si>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</si>
  <si>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</si>
  <si>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</si>
  <si>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</si>
  <si>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</si>
  <si>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</si>
  <si>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</si>
  <si>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</si>
  <si>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</si>
  <si>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</si>
  <si>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</si>
  <si>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</si>
  <si>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</si>
  <si>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</si>
  <si>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</si>
  <si>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</si>
  <si>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</si>
  <si>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</si>
  <si>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</si>
  <si>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</si>
  <si>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</si>
  <si>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</si>
  <si>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</si>
  <si>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</si>
  <si>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</si>
  <si>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</si>
  <si>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</si>
  <si>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</si>
  <si>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</si>
  <si>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</si>
  <si>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</si>
  <si>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</si>
  <si>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</si>
  <si>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</si>
  <si>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</si>
  <si>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</si>
  <si>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</si>
  <si>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</si>
  <si>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</si>
  <si>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</si>
  <si>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</si>
  <si>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</si>
  <si>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</si>
  <si>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</si>
  <si>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</si>
  <si>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</si>
  <si>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</si>
  <si>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</si>
  <si>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</si>
  <si>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</si>
  <si>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</si>
  <si>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</si>
  <si>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</si>
  <si>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</si>
  <si>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</si>
  <si>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</si>
  <si>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</si>
  <si>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</si>
  <si>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</si>
  <si>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</si>
  <si>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</si>
  <si>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</si>
  <si>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</si>
  <si>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</si>
  <si>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</si>
  <si>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</si>
  <si>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</si>
  <si>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</si>
  <si>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</si>
  <si>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</si>
  <si>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</si>
  <si>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</si>
  <si>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</si>
  <si>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</si>
  <si>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</si>
  <si>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</si>
  <si>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</si>
  <si>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</si>
  <si>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</si>
  <si>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</si>
  <si>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</si>
  <si>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</si>
  <si>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</si>
  <si>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</si>
  <si>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</si>
  <si>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</si>
  <si>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</si>
  <si>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</si>
  <si>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</si>
  <si>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</si>
  <si>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</si>
  <si>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</si>
  <si>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</si>
  <si>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</si>
  <si>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</si>
  <si>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</si>
  <si>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</si>
  <si>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</si>
  <si>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</si>
  <si>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</si>
  <si>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</si>
  <si>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</si>
  <si>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</si>
  <si>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</si>
  <si>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</si>
  <si>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</si>
  <si>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</si>
  <si>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</si>
  <si>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</si>
  <si>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</si>
  <si>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</si>
  <si>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</si>
  <si>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</si>
  <si>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</si>
  <si>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</si>
  <si>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</si>
  <si>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</si>
  <si>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</si>
  <si>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</si>
  <si>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</si>
  <si>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</si>
  <si>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</si>
  <si>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</si>
  <si>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</si>
  <si>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</si>
  <si>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</si>
  <si>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</si>
  <si>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</si>
  <si>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</si>
  <si>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</si>
  <si>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</si>
  <si>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</si>
  <si>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</si>
  <si>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</si>
  <si>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</si>
  <si>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</si>
  <si>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</si>
  <si>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</si>
  <si>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</si>
  <si>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</si>
  <si>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</si>
  <si>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</si>
  <si>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</si>
  <si>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</si>
  <si>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</si>
  <si>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</si>
  <si>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</si>
  <si>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</si>
  <si>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</si>
  <si>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</si>
  <si>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</si>
  <si>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</si>
  <si>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</si>
  <si>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</si>
  <si>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</si>
  <si>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</si>
  <si>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</si>
  <si>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</si>
  <si>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</si>
  <si>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</si>
  <si>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</si>
  <si>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</si>
  <si>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</si>
  <si>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</si>
  <si>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</si>
  <si>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</si>
  <si>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</si>
  <si>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</si>
  <si>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</si>
  <si>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</si>
  <si>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</si>
  <si>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</si>
  <si>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</si>
  <si>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</si>
  <si>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</si>
  <si>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</si>
  <si>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</si>
  <si>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</si>
  <si>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</si>
  <si>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</si>
  <si>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</si>
  <si>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</si>
  <si>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</si>
  <si>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</si>
  <si>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</si>
  <si>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</si>
  <si>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</si>
  <si>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</si>
  <si>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</si>
  <si>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</si>
  <si>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</si>
  <si>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</si>
  <si>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</si>
  <si>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</si>
  <si>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</si>
  <si>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</si>
  <si>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</si>
  <si>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</si>
  <si>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</si>
  <si>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</si>
  <si>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</si>
  <si>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</si>
  <si>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</si>
  <si>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</si>
  <si>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</si>
  <si>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</si>
  <si>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</si>
  <si>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</si>
  <si>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</si>
  <si>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</si>
  <si>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</si>
  <si>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</si>
  <si>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</si>
  <si>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</si>
  <si>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</si>
  <si>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</si>
  <si>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</si>
  <si>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</si>
  <si>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</si>
  <si>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</si>
  <si>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</si>
  <si>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</si>
  <si>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</si>
  <si>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</si>
  <si>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</si>
  <si>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</si>
  <si>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</si>
  <si>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</si>
  <si>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</si>
  <si>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</si>
  <si>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</si>
  <si>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</si>
  <si>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</si>
  <si>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</si>
  <si>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</si>
  <si>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</si>
  <si>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</si>
  <si>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</si>
  <si>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</si>
  <si>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</si>
  <si>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</si>
  <si>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</si>
  <si>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</si>
  <si>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</si>
  <si>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</si>
  <si>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</si>
  <si>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</si>
  <si>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</si>
  <si>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</si>
  <si>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</si>
  <si>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</si>
  <si>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</si>
  <si>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</si>
  <si>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</si>
  <si>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</si>
  <si>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</si>
  <si>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</si>
  <si>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</si>
  <si>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</si>
  <si>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</si>
  <si>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</si>
  <si>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</si>
  <si>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</si>
  <si>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</si>
  <si>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</si>
  <si>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</si>
  <si>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</si>
  <si>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</si>
  <si>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</si>
  <si>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</si>
  <si>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</si>
  <si>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</si>
  <si>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</si>
  <si>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</si>
  <si>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</si>
  <si>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</si>
  <si>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</si>
  <si>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</si>
  <si>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</si>
  <si>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</si>
  <si>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</si>
  <si>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</si>
  <si>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</si>
  <si>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</si>
  <si>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</si>
  <si>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</si>
  <si>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</si>
  <si>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</si>
  <si>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</si>
  <si>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</si>
  <si>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</si>
  <si>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</si>
  <si>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</si>
  <si>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</si>
  <si>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</si>
  <si>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</si>
  <si>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</si>
  <si>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</si>
  <si>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</si>
  <si>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</si>
  <si>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</si>
  <si>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</si>
  <si>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</si>
  <si>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</si>
  <si>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</si>
  <si>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</si>
  <si>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</si>
  <si>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</si>
  <si>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</si>
  <si>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</si>
  <si>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</si>
  <si>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</si>
  <si>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</si>
  <si>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</si>
  <si>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</si>
  <si>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</si>
  <si>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</si>
  <si>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</si>
  <si>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</si>
  <si>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</si>
  <si>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</si>
  <si>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</si>
  <si>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</si>
  <si>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</si>
  <si>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</si>
  <si>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</si>
  <si>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</si>
  <si>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</si>
  <si>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</si>
  <si>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</si>
  <si>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</si>
  <si>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</si>
  <si>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</si>
  <si>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</si>
  <si>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</si>
  <si>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</si>
  <si>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</si>
  <si>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</si>
  <si>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</si>
  <si>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</si>
  <si>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</si>
  <si>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</si>
  <si>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</si>
  <si>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</si>
  <si>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</si>
  <si>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</si>
  <si>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</si>
  <si>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</si>
  <si>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</si>
  <si>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</si>
  <si>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</si>
  <si>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</si>
  <si>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</si>
  <si>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</si>
  <si>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</si>
  <si>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</si>
  <si>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</si>
  <si>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</si>
  <si>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</si>
  <si>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</si>
  <si>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</si>
  <si>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</si>
  <si>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</si>
  <si>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</si>
  <si>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</si>
  <si>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</si>
  <si>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</si>
  <si>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</si>
  <si>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</si>
  <si>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</si>
  <si>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</si>
  <si>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</si>
  <si>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</si>
  <si>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</si>
  <si>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</si>
  <si>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</si>
  <si>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</si>
  <si>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</si>
  <si>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</si>
  <si>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</si>
  <si>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</si>
  <si>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</si>
  <si>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</si>
  <si>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</si>
  <si>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</si>
  <si>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</si>
  <si>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</si>
  <si>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</si>
  <si>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</si>
  <si>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</si>
  <si>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</si>
  <si>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</si>
  <si>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</si>
  <si>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</si>
  <si>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</si>
  <si>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</si>
  <si>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</si>
  <si>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</si>
  <si>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</si>
  <si>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</si>
  <si>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</si>
  <si>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</si>
  <si>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</si>
  <si>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</si>
  <si>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</si>
  <si>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</si>
  <si>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</si>
  <si>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</si>
  <si>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</si>
  <si>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</si>
  <si>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</si>
  <si>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</si>
  <si>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</si>
  <si>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</si>
  <si>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</si>
  <si>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</si>
  <si>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</si>
  <si>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</si>
  <si>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</si>
  <si>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</si>
  <si>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</si>
  <si>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</si>
  <si>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</si>
  <si>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</si>
  <si>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</si>
  <si>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</si>
  <si>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</si>
  <si>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</si>
  <si>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</si>
  <si>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</si>
  <si>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</si>
  <si>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</si>
  <si>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</si>
  <si>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</si>
  <si>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</si>
  <si>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</si>
  <si>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</si>
  <si>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</si>
  <si>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</si>
  <si>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</si>
  <si>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</si>
  <si>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</si>
  <si>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</si>
  <si>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</si>
  <si>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</si>
  <si>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</si>
  <si>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</si>
  <si>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</si>
  <si>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</si>
  <si>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</si>
  <si>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</si>
  <si>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</si>
  <si>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</si>
  <si>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</si>
  <si>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</si>
  <si>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</si>
  <si>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</si>
  <si>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</si>
  <si>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</si>
  <si>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</si>
  <si>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</si>
  <si>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</si>
  <si>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</si>
  <si>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</si>
  <si>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</si>
  <si>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</si>
  <si>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</si>
  <si>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</si>
  <si>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</si>
  <si>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</si>
  <si>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</si>
  <si>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</si>
  <si>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</si>
  <si>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</si>
  <si>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</si>
  <si>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</si>
  <si>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</si>
  <si>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</si>
  <si>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</si>
  <si>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</si>
  <si>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</si>
  <si>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</si>
  <si>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</si>
  <si>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</si>
  <si>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</si>
  <si>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</si>
  <si>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</si>
  <si>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</si>
  <si>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</si>
  <si>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</si>
  <si>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</si>
  <si>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</si>
  <si>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</si>
  <si>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</si>
  <si>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</si>
  <si>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</si>
  <si>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</si>
  <si>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</si>
  <si>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</si>
  <si>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</si>
  <si>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</si>
  <si>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</si>
  <si>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</si>
  <si>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</si>
  <si>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</si>
  <si>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</si>
  <si>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</si>
  <si>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</si>
  <si>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</si>
  <si>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</si>
  <si>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</si>
  <si>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</si>
  <si>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</si>
  <si>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</si>
  <si>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</si>
  <si>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</si>
  <si>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</si>
  <si>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</si>
  <si>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</si>
  <si>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</si>
  <si>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</si>
  <si>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</si>
  <si>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</si>
  <si>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</si>
  <si>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</si>
  <si>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</si>
  <si>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</si>
  <si>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</si>
  <si>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</si>
  <si>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</si>
  <si>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</si>
  <si>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</si>
  <si>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</si>
  <si>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</si>
  <si>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</si>
  <si>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</si>
  <si>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</si>
  <si>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</si>
  <si>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</si>
  <si>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</si>
  <si>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</si>
  <si>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</si>
  <si>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</si>
  <si>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</si>
  <si>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</si>
  <si>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</si>
  <si>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</si>
  <si>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</si>
  <si>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</si>
  <si>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</si>
  <si>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</si>
  <si>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</si>
  <si>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</si>
  <si>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</si>
  <si>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</si>
  <si>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</si>
  <si>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</si>
  <si>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</si>
  <si>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</si>
  <si>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</si>
  <si>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</si>
  <si>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</si>
  <si>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</si>
  <si>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</si>
  <si>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</si>
  <si>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</si>
  <si>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</si>
  <si>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</si>
  <si>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</si>
  <si>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</si>
  <si>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</si>
  <si>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</si>
  <si>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</si>
  <si>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</si>
  <si>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</si>
  <si>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</si>
  <si>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</si>
  <si>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</si>
  <si>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</si>
  <si>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</si>
  <si>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</si>
  <si>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</si>
  <si>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</si>
  <si>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</si>
  <si>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</si>
  <si>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</si>
  <si>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</si>
  <si>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</si>
  <si>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</si>
  <si>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</si>
  <si>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</si>
  <si>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</si>
  <si>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</si>
  <si>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</si>
  <si>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</si>
  <si>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</si>
  <si>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</si>
  <si>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</si>
  <si>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</si>
  <si>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</si>
  <si>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</si>
  <si>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</si>
  <si>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</si>
  <si>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</si>
  <si>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</si>
  <si>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</si>
  <si>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</si>
  <si>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</si>
  <si>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</si>
  <si>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</si>
  <si>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</si>
  <si>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</si>
  <si>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</si>
  <si>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</si>
  <si>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</si>
  <si>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</si>
  <si>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</si>
  <si>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</si>
  <si>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</si>
  <si>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</si>
  <si>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</si>
  <si>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</si>
  <si>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</si>
  <si>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</si>
  <si>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</si>
  <si>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</si>
  <si>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</si>
  <si>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</si>
  <si>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</si>
  <si>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</si>
  <si>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</si>
  <si>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</si>
  <si>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</si>
  <si>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</si>
  <si>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</si>
  <si>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</si>
  <si>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</si>
  <si>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</si>
  <si>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</si>
  <si>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</si>
  <si>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</si>
  <si>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</si>
  <si>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</si>
  <si>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</si>
  <si>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</si>
  <si>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</si>
  <si>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</si>
  <si>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</si>
  <si>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</si>
  <si>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</si>
  <si>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</si>
  <si>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</si>
  <si>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</si>
  <si>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</si>
  <si>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</si>
  <si>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</si>
  <si>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</si>
  <si>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</si>
  <si>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</si>
  <si>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</si>
  <si>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</si>
  <si>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</si>
  <si>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</si>
  <si>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</si>
  <si>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</si>
  <si>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</si>
  <si>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</si>
  <si>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</si>
  <si>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</si>
  <si>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</si>
  <si>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</si>
  <si>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</si>
  <si>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</si>
  <si>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</si>
  <si>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</si>
  <si>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</si>
  <si>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</si>
  <si>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</si>
  <si>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</si>
  <si>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</si>
  <si>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</si>
  <si>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</si>
  <si>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</si>
  <si>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</si>
  <si>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</si>
  <si>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</si>
  <si>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</si>
  <si>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</si>
  <si>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</si>
  <si>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</si>
  <si>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</si>
  <si>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</si>
  <si>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</si>
  <si>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</si>
  <si>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</si>
  <si>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</si>
  <si>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</si>
  <si>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</si>
  <si>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</si>
  <si>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</si>
  <si>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</si>
  <si>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</si>
  <si>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</si>
  <si>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</si>
  <si>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</si>
  <si>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</si>
  <si>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</si>
  <si>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</si>
  <si>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</si>
  <si>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</si>
  <si>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</si>
  <si>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</si>
  <si>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</si>
  <si>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</si>
  <si>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</si>
  <si>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</si>
  <si>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</si>
  <si>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</si>
  <si>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</si>
  <si>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</si>
  <si>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</si>
  <si>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</si>
  <si>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</si>
  <si>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</si>
  <si>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</si>
  <si>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</si>
  <si>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</si>
  <si>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</si>
  <si>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</si>
  <si>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</si>
  <si>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</si>
  <si>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</si>
  <si>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</si>
  <si>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</si>
  <si>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</si>
  <si>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</si>
  <si>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</si>
  <si>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</si>
  <si>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</si>
  <si>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</si>
  <si>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</si>
  <si>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</si>
  <si>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</si>
  <si>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</si>
  <si>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</si>
  <si>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</si>
  <si>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</si>
  <si>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</si>
  <si>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</si>
  <si>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</si>
  <si>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</si>
  <si>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</si>
  <si>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</si>
  <si>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</si>
  <si>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</si>
  <si>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</si>
  <si>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</si>
  <si>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</si>
  <si>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</si>
  <si>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</si>
  <si>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</si>
  <si>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</si>
  <si>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</si>
  <si>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</si>
  <si>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</si>
  <si>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</si>
  <si>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</si>
  <si>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</si>
  <si>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</si>
  <si>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</si>
  <si>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</si>
  <si>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</si>
  <si>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</si>
  <si>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</si>
  <si>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</si>
  <si>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</si>
  <si>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</si>
  <si>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</si>
  <si>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</si>
  <si>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</si>
  <si>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</si>
  <si>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</si>
  <si>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</si>
  <si>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</si>
  <si>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</si>
  <si>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</si>
  <si>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</si>
  <si>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</si>
  <si>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</si>
  <si>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</si>
  <si>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</si>
  <si>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</si>
  <si>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</si>
  <si>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</si>
  <si>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</si>
  <si>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</si>
  <si>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</si>
  <si>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</si>
  <si>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</si>
  <si>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</si>
  <si>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</si>
  <si>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</si>
  <si>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</si>
  <si>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</si>
  <si>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</si>
  <si>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</si>
  <si>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</si>
  <si>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</si>
  <si>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</si>
  <si>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</si>
  <si>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</si>
  <si>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</si>
  <si>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</si>
  <si>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</si>
  <si>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</si>
  <si>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</si>
  <si>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</si>
  <si>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</si>
  <si>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</si>
  <si>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</si>
  <si>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</si>
  <si>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</si>
  <si>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</si>
  <si>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</si>
  <si>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</si>
  <si>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</si>
  <si>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</si>
  <si>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</si>
  <si>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</si>
  <si>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</si>
  <si>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</si>
  <si>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</si>
  <si>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</si>
  <si>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</si>
  <si>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</si>
  <si>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</si>
  <si>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</si>
  <si>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</si>
  <si>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</si>
  <si>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</si>
  <si>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</si>
  <si>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</si>
  <si>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</si>
  <si>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</si>
  <si>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</si>
  <si>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</si>
  <si>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</si>
  <si>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</si>
  <si>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</si>
  <si>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</si>
  <si>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</si>
  <si>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</si>
  <si>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</si>
  <si>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</si>
  <si>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</si>
  <si>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</si>
  <si>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</si>
  <si>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</si>
  <si>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</si>
  <si>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</si>
  <si>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</si>
  <si>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</si>
  <si>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</si>
  <si>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</si>
  <si>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</si>
  <si>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</si>
  <si>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</si>
  <si>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</si>
  <si>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</si>
  <si>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</si>
  <si>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</si>
  <si>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</si>
  <si>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</si>
  <si>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</si>
  <si>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</si>
  <si>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</si>
  <si>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</si>
  <si>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</si>
  <si>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</si>
  <si>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</si>
  <si>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</si>
  <si>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</si>
  <si>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</si>
  <si>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</si>
  <si>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</si>
  <si>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</si>
  <si>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</si>
  <si>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</si>
  <si>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</si>
  <si>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</si>
  <si>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</si>
  <si>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</si>
  <si>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</si>
  <si>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</si>
  <si>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</si>
  <si>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</si>
  <si>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</si>
  <si>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</si>
  <si>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</si>
  <si>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</si>
  <si>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</si>
  <si>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</si>
  <si>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</si>
  <si>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</si>
  <si>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</si>
  <si>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</si>
  <si>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</si>
  <si>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</si>
  <si>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</si>
  <si>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</si>
  <si>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</si>
  <si>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</si>
  <si>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</si>
  <si>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</si>
  <si>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</si>
  <si>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</si>
  <si>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</si>
  <si>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</si>
  <si>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</si>
  <si>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</si>
  <si>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</si>
  <si>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</si>
  <si>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</si>
  <si>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</si>
  <si>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</si>
  <si>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</si>
  <si>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</si>
  <si>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</si>
  <si>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</si>
  <si>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</si>
  <si>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</si>
  <si>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</si>
  <si>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</si>
  <si>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</si>
  <si>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</si>
  <si>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</si>
  <si>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</si>
  <si>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</si>
  <si>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</si>
  <si>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</si>
  <si>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</si>
  <si>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</si>
  <si>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</si>
  <si>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</si>
  <si>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</si>
  <si>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</si>
  <si>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</si>
  <si>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</si>
  <si>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</si>
  <si>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</si>
  <si>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</si>
  <si>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</si>
  <si>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</si>
  <si>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</si>
  <si>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</si>
  <si>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</si>
  <si>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</si>
  <si>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</si>
  <si>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</si>
  <si>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</si>
  <si>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</si>
  <si>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</si>
  <si>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</si>
  <si>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</si>
  <si>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</si>
  <si>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</si>
  <si>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</si>
  <si>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</si>
  <si>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</si>
  <si>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</si>
  <si>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</si>
  <si>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</si>
  <si>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</si>
  <si>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</si>
  <si>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</si>
  <si>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</si>
  <si>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</si>
  <si>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</si>
  <si>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</si>
  <si>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</si>
  <si>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</si>
  <si>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</si>
  <si>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</si>
  <si>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</si>
  <si>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</si>
  <si>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</si>
  <si>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</si>
  <si>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</si>
  <si>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</si>
  <si>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</si>
  <si>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</si>
  <si>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</si>
  <si>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</si>
  <si>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</si>
  <si>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</si>
  <si>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</si>
  <si>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</si>
  <si>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</si>
  <si>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</si>
  <si>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</si>
  <si>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</si>
  <si>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</si>
  <si>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</si>
  <si>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</si>
  <si>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</si>
  <si>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</si>
  <si>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</si>
  <si>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</si>
  <si>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</si>
  <si>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</si>
  <si>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</si>
  <si>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</si>
  <si>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</si>
  <si>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</si>
  <si>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</si>
  <si>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</si>
  <si>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</si>
  <si>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</si>
  <si>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</si>
  <si>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</si>
  <si>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</si>
  <si>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</si>
  <si>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</si>
  <si>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</si>
  <si>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</si>
  <si>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</si>
  <si>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</si>
  <si>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</si>
  <si>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</si>
  <si>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</si>
  <si>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</si>
  <si>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</si>
  <si>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</si>
  <si>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</si>
  <si>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</si>
  <si>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</si>
  <si>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</si>
  <si>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</si>
  <si>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</si>
  <si>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</si>
  <si>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</si>
  <si>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</si>
  <si>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</si>
  <si>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</si>
  <si>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</si>
  <si>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</si>
  <si>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</si>
  <si>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</si>
  <si>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</si>
  <si>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</si>
  <si>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</si>
  <si>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</si>
  <si>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</si>
  <si>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</si>
  <si>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</si>
  <si>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</si>
  <si>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</si>
  <si>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</si>
  <si>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</si>
  <si>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</si>
  <si>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</si>
  <si>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</si>
  <si>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</si>
  <si>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</si>
  <si>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</si>
  <si>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</si>
  <si>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</si>
  <si>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</si>
  <si>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</si>
  <si>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</si>
  <si>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</si>
  <si>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</si>
  <si>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</si>
  <si>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</si>
  <si>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</si>
  <si>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</si>
  <si>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</si>
  <si>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</si>
  <si>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</si>
  <si>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</si>
  <si>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</si>
  <si>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</si>
  <si>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</si>
  <si>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</si>
  <si>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</si>
  <si>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</si>
  <si>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</si>
  <si>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</si>
  <si>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</si>
  <si>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</si>
  <si>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</si>
  <si>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</si>
  <si>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</si>
  <si>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</si>
  <si>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</si>
  <si>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</si>
  <si>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</si>
  <si>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</si>
  <si>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</si>
  <si>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</si>
  <si>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</si>
  <si>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</si>
  <si>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</si>
  <si>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</si>
  <si>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</si>
  <si>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</si>
  <si>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</si>
  <si>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</si>
  <si>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</si>
  <si>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</si>
  <si>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</si>
  <si>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</si>
  <si>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</si>
  <si>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</si>
  <si>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</si>
  <si>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</si>
  <si>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</si>
  <si>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</si>
  <si>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</si>
  <si>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</si>
  <si>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</si>
  <si>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</si>
  <si>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</si>
  <si>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</si>
  <si>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</si>
  <si>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</si>
  <si>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</si>
  <si>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</si>
  <si>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</si>
  <si>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</si>
  <si>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</si>
  <si>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</si>
  <si>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</si>
  <si>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</si>
  <si>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</si>
  <si>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</si>
  <si>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</si>
  <si>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</si>
  <si>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</si>
  <si>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</si>
  <si>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</si>
  <si>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</si>
  <si>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</si>
  <si>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</si>
  <si>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</si>
  <si>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</si>
  <si>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</si>
  <si>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</si>
  <si>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</si>
  <si>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</si>
  <si>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</si>
  <si>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</si>
  <si>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</si>
  <si>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</si>
  <si>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</si>
  <si>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</si>
  <si>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</si>
  <si>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</si>
  <si>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</si>
  <si>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</si>
  <si>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</si>
  <si>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</si>
  <si>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</si>
  <si>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</si>
  <si>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</si>
  <si>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</si>
  <si>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</si>
  <si>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</si>
  <si>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</si>
  <si>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</si>
  <si>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</si>
  <si>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</si>
  <si>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</si>
  <si>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</si>
  <si>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</si>
  <si>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</si>
  <si>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</si>
  <si>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</si>
  <si>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</si>
  <si>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</si>
  <si>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</si>
  <si>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</si>
  <si>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</si>
  <si>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</si>
  <si>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</si>
  <si>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</si>
  <si>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</si>
  <si>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</si>
  <si>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</si>
  <si>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</si>
  <si>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</si>
  <si>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</si>
  <si>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</si>
  <si>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</si>
  <si>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</si>
  <si>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</si>
  <si>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</si>
  <si>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</si>
  <si>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</si>
  <si>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</si>
  <si>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</si>
  <si>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</si>
  <si>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</si>
  <si>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</si>
  <si>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</si>
  <si>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</si>
  <si>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</si>
  <si>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</si>
  <si>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</si>
  <si>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</si>
  <si>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</si>
  <si>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</si>
  <si>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</si>
  <si>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</si>
  <si>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</si>
  <si>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</si>
  <si>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</si>
  <si>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</si>
  <si>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</si>
  <si>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</si>
  <si>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</si>
  <si>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</si>
  <si>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</si>
  <si>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</si>
  <si>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</si>
  <si>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</si>
  <si>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</si>
  <si>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</si>
  <si>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</si>
  <si>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</si>
  <si>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</si>
  <si>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</si>
  <si>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</si>
  <si>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</si>
  <si>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</si>
  <si>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</si>
  <si>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</si>
  <si>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</si>
  <si>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</si>
  <si>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</si>
  <si>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</si>
  <si>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</si>
  <si>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</si>
  <si>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</si>
  <si>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</si>
  <si>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</si>
  <si>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</si>
  <si>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</si>
  <si>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</si>
  <si>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</si>
  <si>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</si>
  <si>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</si>
  <si>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</si>
  <si>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</si>
  <si>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</si>
  <si>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</si>
  <si>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</si>
  <si>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</si>
  <si>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</si>
  <si>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</si>
  <si>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</si>
  <si>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</si>
  <si>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</si>
  <si>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</si>
  <si>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</si>
  <si>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</si>
  <si>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</si>
  <si>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</si>
  <si>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</si>
  <si>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</si>
  <si>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</si>
  <si>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</si>
  <si>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</si>
  <si>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</si>
  <si>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</si>
  <si>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</si>
  <si>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</si>
  <si>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</si>
  <si>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</si>
  <si>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</si>
  <si>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</si>
  <si>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</si>
  <si>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</si>
  <si>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</si>
  <si>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</si>
  <si>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</si>
  <si>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</si>
  <si>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</si>
  <si>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</si>
  <si>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</si>
  <si>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</si>
  <si>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</si>
  <si>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</si>
  <si>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</si>
  <si>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</si>
  <si>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</si>
  <si>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</si>
  <si>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</si>
  <si>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</si>
  <si>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</si>
  <si>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</si>
  <si>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</si>
  <si>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</si>
  <si>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</si>
  <si>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</si>
  <si>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</si>
  <si>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</si>
  <si>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</si>
  <si>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</si>
  <si>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</si>
  <si>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</si>
  <si>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</si>
  <si>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</si>
  <si>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</si>
  <si>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</si>
  <si>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</si>
  <si>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</si>
  <si>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</si>
  <si>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</si>
  <si>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</si>
  <si>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</si>
  <si>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</si>
  <si>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</si>
  <si>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</si>
  <si>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</si>
  <si>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</si>
  <si>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</si>
  <si>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</si>
  <si>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</si>
  <si>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</si>
  <si>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</si>
  <si>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</si>
  <si>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</si>
  <si>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</si>
  <si>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</si>
  <si>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</si>
  <si>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</si>
  <si>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</si>
  <si>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</si>
  <si>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</si>
  <si>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</si>
  <si>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</si>
  <si>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</si>
  <si>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</si>
  <si>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</si>
  <si>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</si>
  <si>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</si>
  <si>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</si>
  <si>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</si>
  <si>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</si>
  <si>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</si>
  <si>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</si>
  <si>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</si>
  <si>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</si>
  <si>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</si>
  <si>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</si>
  <si>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</si>
  <si>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</si>
  <si>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</si>
  <si>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</si>
  <si>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</si>
  <si>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</si>
  <si>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</si>
  <si>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</si>
  <si>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</si>
  <si>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</si>
  <si>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</si>
  <si>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</si>
  <si>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</si>
  <si>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</si>
  <si>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</si>
  <si>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</si>
  <si>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</si>
  <si>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</si>
  <si>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</si>
  <si>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</si>
  <si>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</si>
  <si>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</si>
  <si>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</si>
  <si>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</si>
  <si>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</si>
  <si>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</si>
  <si>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</si>
  <si>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</si>
  <si>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</si>
  <si>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</si>
  <si>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</si>
  <si>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</si>
  <si>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</si>
  <si>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</si>
  <si>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</si>
  <si>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</si>
  <si>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</si>
  <si>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</si>
  <si>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</si>
  <si>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</si>
  <si>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</si>
  <si>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</si>
  <si>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</si>
  <si>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</si>
  <si>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</si>
  <si>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</si>
  <si>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</si>
  <si>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</si>
  <si>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</si>
  <si>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</si>
  <si>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</si>
  <si>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</si>
  <si>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</si>
  <si>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</si>
  <si>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</si>
  <si>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</si>
  <si>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</si>
  <si>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</si>
  <si>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</si>
  <si>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</si>
  <si>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</si>
  <si>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</si>
  <si>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</si>
  <si>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</si>
  <si>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</si>
  <si>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</si>
  <si>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</si>
  <si>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</si>
  <si>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</si>
  <si>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</si>
  <si>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</si>
  <si>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</si>
  <si>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</si>
  <si>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</si>
  <si>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</si>
  <si>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</si>
  <si>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</si>
  <si>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</si>
  <si>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</si>
  <si>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</si>
  <si>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</si>
  <si>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</si>
  <si>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</si>
  <si>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</si>
  <si>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</si>
  <si>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</si>
  <si>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</si>
  <si>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</si>
  <si>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</si>
  <si>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</si>
  <si>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</si>
  <si>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</si>
  <si>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</si>
  <si>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</si>
  <si>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</si>
  <si>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</si>
  <si>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</si>
  <si>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</si>
  <si>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</si>
  <si>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</si>
  <si>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</si>
  <si>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</si>
  <si>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</si>
  <si>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</si>
  <si>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</si>
  <si>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</si>
  <si>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</si>
  <si>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</si>
  <si>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</si>
  <si>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</si>
  <si>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</si>
  <si>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</si>
  <si>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</si>
  <si>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</si>
  <si>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</si>
  <si>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</si>
  <si>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</si>
  <si>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</si>
  <si>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</si>
  <si>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</si>
  <si>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</si>
  <si>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</si>
  <si>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</si>
  <si>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</si>
  <si>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</si>
  <si>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</si>
  <si>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</si>
  <si>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</si>
  <si>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</si>
  <si>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</si>
  <si>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</si>
  <si>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</si>
  <si>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</si>
  <si>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</si>
  <si>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</si>
  <si>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</si>
  <si>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</si>
  <si>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</si>
  <si>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</si>
  <si>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</si>
  <si>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</si>
  <si>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</si>
  <si>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</si>
  <si>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</si>
  <si>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</si>
  <si>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</si>
  <si>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</si>
  <si>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</si>
  <si>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</si>
  <si>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</si>
  <si>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</si>
  <si>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</si>
  <si>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</si>
  <si>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</si>
  <si>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</si>
  <si>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</si>
  <si>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</si>
  <si>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</si>
  <si>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</si>
  <si>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</si>
  <si>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</si>
  <si>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</si>
  <si>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</si>
  <si>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</si>
  <si>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</si>
  <si>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</si>
  <si>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</si>
  <si>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</si>
  <si>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</si>
  <si>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</si>
  <si>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</si>
  <si>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</si>
  <si>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</si>
  <si>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</si>
  <si>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</si>
  <si>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</si>
  <si>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</si>
  <si>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</si>
  <si>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</si>
  <si>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</si>
  <si>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</si>
  <si>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</si>
  <si>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</si>
  <si>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</si>
  <si>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</si>
  <si>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</si>
  <si>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</si>
  <si>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</si>
  <si>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</si>
  <si>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</si>
  <si>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</si>
  <si>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</si>
  <si>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</si>
  <si>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</si>
  <si>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</si>
  <si>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</si>
  <si>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</si>
  <si>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</si>
  <si>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</si>
  <si>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</si>
  <si>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</si>
  <si>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</si>
  <si>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</si>
  <si>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</si>
  <si>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</si>
  <si>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</si>
  <si>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</si>
  <si>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</si>
  <si>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</si>
  <si>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</si>
  <si>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</si>
  <si>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</si>
  <si>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</si>
  <si>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</si>
  <si>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</si>
  <si>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</si>
  <si>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</si>
  <si>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</si>
  <si>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</si>
  <si>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</si>
  <si>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</si>
  <si>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</si>
  <si>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</si>
  <si>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</si>
  <si>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</si>
  <si>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</si>
  <si>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</si>
  <si>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</si>
  <si>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</si>
  <si>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</si>
  <si>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</si>
  <si>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</si>
  <si>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</si>
  <si>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</si>
  <si>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</si>
  <si>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</si>
  <si>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</si>
  <si>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</si>
  <si>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</si>
  <si>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</si>
  <si>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</si>
  <si>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</si>
  <si>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</si>
  <si>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</si>
  <si>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</si>
  <si>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</si>
  <si>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</si>
  <si>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</si>
  <si>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</si>
  <si>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</si>
  <si>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</si>
  <si>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</si>
  <si>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</si>
  <si>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</si>
  <si>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</si>
  <si>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</si>
  <si>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</si>
  <si>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</si>
  <si>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</si>
  <si>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</si>
  <si>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</si>
  <si>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</si>
  <si>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</si>
  <si>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</si>
  <si>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</si>
  <si>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</si>
  <si>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</si>
  <si>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</si>
  <si>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</si>
  <si>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</si>
  <si>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</si>
  <si>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</si>
  <si>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</si>
  <si>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</si>
  <si>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</si>
  <si>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</si>
  <si>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</si>
  <si>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</si>
  <si>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</si>
  <si>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</si>
  <si>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</si>
  <si>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</si>
  <si>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</si>
  <si>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</si>
  <si>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</si>
  <si>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</si>
  <si>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</si>
  <si>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</si>
  <si>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</si>
  <si>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</si>
  <si>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</si>
  <si>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</si>
  <si>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</si>
  <si>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</si>
  <si>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</si>
  <si>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</si>
  <si>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</si>
  <si>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</si>
  <si>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</si>
  <si>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</si>
  <si>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</si>
  <si>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</si>
  <si>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</si>
  <si>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</si>
  <si>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</si>
  <si>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</si>
  <si>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</si>
  <si>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</si>
  <si>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</si>
  <si>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</si>
  <si>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</si>
  <si>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</si>
  <si>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</si>
  <si>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</si>
  <si>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</si>
  <si>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</si>
  <si>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</si>
  <si>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</si>
  <si>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</si>
  <si>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</si>
  <si>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</si>
  <si>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</si>
  <si>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</si>
  <si>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</si>
  <si>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</si>
  <si>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</si>
  <si>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</si>
  <si>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</si>
  <si>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</si>
  <si>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</si>
  <si>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</si>
  <si>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</si>
  <si>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</si>
  <si>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</si>
  <si>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</si>
  <si>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</si>
  <si>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</si>
  <si>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</si>
  <si>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</si>
  <si>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</si>
  <si>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</si>
  <si>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</si>
  <si>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</si>
  <si>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</si>
  <si>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</si>
  <si>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</si>
  <si>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</si>
  <si>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</si>
  <si>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</si>
  <si>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</si>
  <si>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</si>
  <si>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</si>
  <si>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</si>
  <si>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</si>
  <si>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</si>
  <si>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</si>
  <si>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</si>
  <si>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</si>
  <si>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</si>
  <si>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</si>
  <si>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</si>
  <si>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</si>
  <si>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</si>
  <si>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</si>
  <si>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</si>
  <si>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</si>
  <si>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</si>
  <si>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</si>
  <si>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</si>
  <si>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</si>
  <si>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</si>
  <si>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</si>
  <si>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</si>
  <si>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</si>
  <si>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</si>
  <si>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</si>
  <si>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</si>
  <si>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</si>
  <si>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</si>
  <si>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</si>
  <si>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</si>
  <si>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</si>
  <si>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</si>
  <si>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</si>
  <si>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</si>
  <si>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</si>
  <si>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</si>
  <si>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</si>
  <si>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</si>
  <si>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</si>
  <si>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</si>
  <si>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</si>
  <si>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</si>
  <si>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</si>
  <si>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</si>
  <si>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</si>
  <si>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</si>
  <si>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</si>
  <si>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</si>
  <si>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</si>
  <si>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</si>
  <si>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</si>
  <si>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</si>
  <si>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</si>
  <si>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</si>
  <si>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</si>
  <si>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</si>
  <si>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</si>
  <si>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</si>
  <si>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</si>
  <si>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</si>
  <si>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</si>
  <si>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</si>
  <si>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</si>
  <si>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</si>
  <si>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</si>
  <si>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</si>
  <si>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</si>
  <si>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</si>
  <si>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</si>
  <si>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</si>
  <si>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</si>
  <si>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</si>
  <si>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</si>
  <si>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</si>
  <si>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</si>
  <si>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</si>
  <si>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</si>
  <si>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</si>
  <si>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</si>
  <si>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</si>
  <si>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</si>
  <si>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</si>
  <si>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</si>
  <si>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</si>
  <si>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</si>
  <si>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</si>
  <si>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</si>
  <si>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</si>
  <si>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</si>
  <si>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</si>
  <si>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</si>
  <si>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</si>
  <si>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</si>
  <si>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</si>
  <si>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</si>
  <si>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</si>
  <si>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</si>
  <si>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</si>
  <si>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</si>
  <si>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</si>
  <si>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</si>
  <si>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</si>
  <si>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</si>
  <si>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</si>
  <si>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</si>
  <si>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</si>
  <si>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</si>
  <si>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</si>
  <si>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</si>
  <si>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</si>
  <si>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</si>
  <si>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</si>
  <si>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</si>
  <si>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</si>
  <si>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</si>
  <si>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</si>
  <si>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</si>
  <si>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</si>
  <si>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</si>
  <si>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</si>
  <si>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</si>
  <si>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</si>
  <si>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</si>
  <si>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</si>
  <si>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</si>
  <si>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</si>
  <si>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</si>
  <si>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</si>
  <si>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</si>
  <si>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</si>
  <si>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</si>
  <si>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</si>
  <si>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</si>
  <si>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</si>
  <si>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</si>
  <si>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</si>
  <si>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</si>
  <si>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</si>
  <si>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</si>
  <si>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</si>
  <si>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</si>
  <si>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</si>
  <si>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</si>
  <si>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</si>
  <si>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</si>
  <si>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</si>
  <si>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</si>
  <si>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</si>
  <si>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</si>
  <si>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</si>
  <si>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</si>
  <si>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</si>
  <si>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</si>
  <si>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</si>
  <si>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</si>
  <si>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</si>
  <si>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</si>
  <si>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</si>
  <si>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</si>
  <si>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</si>
  <si>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</si>
  <si>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</si>
  <si>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</si>
  <si>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</si>
  <si>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</si>
  <si>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</si>
  <si>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</si>
  <si>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</si>
  <si>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</si>
  <si>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</si>
  <si>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</si>
  <si>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</si>
  <si>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</si>
  <si>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</si>
  <si>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</si>
  <si>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</si>
  <si>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</si>
  <si>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</si>
  <si>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</si>
  <si>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</si>
  <si>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</si>
  <si>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</si>
  <si>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</si>
  <si>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</si>
  <si>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</si>
  <si>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</si>
  <si>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</si>
  <si>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</si>
  <si>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</si>
  <si>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</si>
  <si>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</si>
  <si>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</si>
  <si>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</si>
  <si>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</si>
  <si>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</si>
  <si>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</si>
  <si>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</si>
  <si>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</si>
  <si>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</si>
  <si>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</si>
  <si>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</si>
  <si>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</si>
  <si>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</si>
  <si>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</si>
  <si>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</si>
  <si>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</si>
  <si>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</si>
  <si>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</si>
  <si>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</si>
  <si>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</si>
  <si>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</si>
  <si>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</si>
  <si>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</si>
  <si>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</si>
  <si>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</si>
  <si>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</si>
  <si>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</si>
  <si>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</si>
  <si>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</si>
  <si>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</si>
  <si>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</si>
  <si>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</si>
  <si>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</si>
  <si>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</si>
  <si>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</si>
  <si>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</si>
  <si>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</si>
  <si>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</si>
  <si>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</si>
  <si>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</si>
  <si>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</si>
  <si>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</si>
  <si>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</si>
  <si>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</si>
  <si>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</si>
  <si>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</si>
  <si>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</si>
  <si>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</si>
  <si>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</si>
  <si>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</si>
  <si>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</si>
  <si>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</si>
  <si>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</si>
  <si>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</si>
  <si>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</si>
  <si>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</si>
  <si>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</si>
  <si>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</si>
  <si>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</si>
  <si>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</si>
  <si>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</si>
  <si>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</si>
  <si>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</si>
  <si>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</si>
  <si>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</si>
  <si>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</si>
  <si>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</si>
  <si>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</si>
  <si>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</si>
  <si>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</si>
  <si>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</si>
  <si>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</si>
  <si>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</si>
  <si>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</si>
  <si>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</si>
  <si>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</si>
  <si>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</si>
  <si>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</si>
  <si>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</si>
  <si>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</si>
  <si>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</si>
  <si>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</si>
  <si>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</si>
  <si>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</si>
  <si>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</si>
  <si>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</si>
  <si>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</si>
  <si>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</si>
  <si>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</si>
  <si>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</si>
  <si>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</si>
  <si>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</si>
  <si>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</si>
  <si>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</si>
  <si>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</si>
  <si>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</si>
  <si>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</si>
  <si>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</si>
  <si>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</si>
  <si>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</si>
  <si>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</si>
  <si>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</si>
  <si>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</si>
  <si>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</si>
  <si>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</si>
  <si>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</si>
  <si>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</si>
  <si>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</si>
  <si>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</si>
  <si>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</si>
  <si>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</si>
  <si>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</si>
  <si>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</si>
  <si>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</si>
  <si>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</si>
  <si>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</si>
  <si>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</si>
  <si>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</si>
  <si>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</si>
  <si>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</si>
  <si>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</si>
  <si>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</si>
  <si>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</si>
  <si>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</si>
  <si>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</si>
  <si>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</si>
  <si>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</si>
  <si>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</si>
  <si>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</si>
  <si>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</si>
  <si>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</si>
  <si>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</si>
  <si>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</si>
  <si>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</si>
  <si>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</si>
  <si>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</si>
  <si>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</si>
  <si>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</si>
  <si>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</si>
  <si>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</si>
  <si>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</si>
  <si>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</si>
  <si>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</si>
  <si>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</si>
  <si>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</si>
  <si>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</si>
  <si>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</si>
  <si>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</si>
  <si>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</si>
  <si>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</si>
  <si>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</si>
  <si>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</si>
  <si>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</si>
  <si>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</si>
  <si>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</si>
  <si>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</si>
  <si>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</si>
  <si>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</si>
  <si>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</si>
  <si>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</si>
  <si>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</si>
  <si>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</si>
  <si>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</si>
  <si>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</si>
  <si>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</si>
  <si>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</si>
  <si>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</si>
  <si>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</si>
  <si>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</si>
  <si>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</si>
  <si>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</si>
  <si>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</si>
  <si>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</si>
  <si>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</si>
  <si>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</si>
  <si>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</si>
  <si>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</si>
  <si>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</si>
  <si>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</si>
  <si>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</si>
  <si>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</si>
  <si>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</si>
  <si>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</si>
  <si>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</si>
  <si>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</si>
  <si>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</si>
  <si>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</si>
  <si>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</si>
  <si>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</si>
  <si>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</si>
  <si>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</si>
  <si>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</si>
  <si>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</si>
  <si>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</si>
  <si>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</si>
  <si>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</si>
  <si>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</si>
  <si>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</si>
  <si>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</si>
  <si>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</si>
  <si>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</si>
  <si>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</si>
  <si>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</si>
  <si>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</si>
  <si>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</si>
  <si>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</si>
  <si>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</si>
  <si>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</si>
  <si>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</si>
  <si>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</si>
  <si>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</si>
  <si>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</si>
  <si>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</si>
  <si>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</si>
  <si>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</si>
  <si>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</si>
  <si>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</si>
  <si>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</si>
  <si>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</si>
  <si>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</si>
  <si>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</si>
  <si>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</si>
  <si>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</si>
  <si>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</si>
  <si>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</si>
  <si>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</si>
  <si>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</si>
  <si>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</si>
  <si>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</si>
  <si>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</si>
  <si>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</si>
  <si>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</si>
  <si>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</si>
  <si>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</si>
  <si>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</si>
  <si>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</si>
  <si>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</si>
  <si>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</si>
  <si>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</si>
  <si>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</si>
  <si>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</si>
  <si>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</si>
  <si>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</si>
  <si>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</si>
  <si>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</si>
  <si>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</si>
  <si>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</si>
  <si>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</si>
  <si>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</si>
  <si>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</si>
  <si>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</si>
  <si>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</si>
  <si>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</si>
  <si>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</si>
  <si>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</si>
  <si>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</si>
  <si>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</si>
  <si>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</si>
  <si>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</si>
  <si>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</si>
  <si>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</si>
  <si>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</si>
  <si>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</si>
  <si>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</si>
  <si>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</si>
  <si>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</si>
  <si>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</si>
  <si>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</si>
  <si>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</si>
  <si>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</si>
  <si>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</si>
  <si>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</si>
  <si>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</si>
  <si>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</si>
  <si>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</si>
  <si>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</si>
  <si>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</si>
  <si>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</si>
  <si>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</si>
  <si>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</si>
  <si>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</si>
  <si>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</si>
  <si>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</si>
  <si>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</si>
  <si>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</si>
  <si>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</si>
  <si>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</si>
  <si>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</si>
  <si>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</si>
  <si>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</si>
  <si>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</si>
  <si>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</si>
  <si>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</si>
  <si>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</si>
  <si>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</si>
  <si>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</si>
  <si>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</si>
  <si>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</si>
  <si>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</si>
  <si>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</si>
  <si>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</si>
  <si>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</si>
  <si>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</si>
  <si>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</si>
  <si>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</si>
  <si>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</si>
  <si>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</si>
  <si>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</si>
  <si>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</si>
  <si>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</si>
  <si>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</si>
  <si>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</si>
  <si>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</si>
  <si>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</si>
  <si>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</si>
  <si>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</si>
  <si>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</si>
  <si>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</si>
  <si>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</si>
  <si>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</si>
  <si>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</si>
  <si>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</si>
  <si>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</si>
  <si>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</si>
  <si>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</si>
  <si>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</si>
  <si>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</si>
  <si>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</si>
  <si>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</si>
  <si>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</si>
  <si>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</si>
  <si>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</si>
  <si>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</si>
  <si>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</si>
  <si>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</si>
  <si>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</si>
  <si>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</si>
  <si>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</si>
  <si>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</si>
  <si>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</si>
  <si>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</si>
  <si>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</si>
  <si>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</si>
  <si>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</si>
  <si>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</si>
  <si>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</si>
  <si>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</si>
  <si>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</si>
  <si>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</si>
  <si>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</si>
  <si>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</si>
  <si>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</si>
  <si>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</si>
  <si>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</si>
  <si>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</si>
  <si>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</si>
  <si>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</si>
  <si>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</si>
  <si>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</si>
  <si>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</si>
  <si>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</si>
  <si>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</si>
  <si>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</si>
  <si>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</si>
  <si>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</si>
  <si>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</si>
  <si>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</si>
  <si>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</si>
  <si>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</si>
  <si>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</si>
  <si>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</si>
  <si>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</si>
  <si>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</si>
  <si>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</si>
  <si>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</si>
  <si>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</si>
  <si>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</si>
  <si>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</si>
  <si>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</si>
  <si>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</si>
  <si>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</si>
  <si>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</si>
  <si>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</si>
  <si>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</si>
  <si>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</si>
  <si>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</si>
  <si>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</si>
  <si>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</si>
  <si>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</si>
  <si>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</si>
  <si>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</si>
  <si>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</si>
  <si>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</si>
  <si>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</si>
  <si>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</si>
  <si>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</si>
  <si>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</si>
  <si>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</si>
  <si>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</si>
  <si>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</si>
  <si>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</si>
  <si>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</si>
  <si>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</si>
  <si>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</si>
  <si>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</si>
  <si>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</si>
  <si>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</si>
  <si>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</si>
  <si>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</si>
  <si>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</si>
  <si>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</si>
  <si>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</si>
  <si>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</si>
  <si>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</si>
  <si>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</si>
  <si>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</si>
  <si>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</si>
  <si>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</si>
  <si>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</si>
  <si>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</si>
  <si>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</si>
  <si>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</si>
  <si>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</si>
  <si>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</si>
  <si>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</si>
  <si>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</si>
  <si>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</si>
  <si>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</si>
  <si>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</si>
  <si>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</si>
  <si>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</si>
  <si>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</si>
  <si>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</si>
  <si>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</si>
  <si>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</si>
  <si>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</si>
  <si>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</si>
  <si>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</si>
  <si>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</si>
  <si>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</si>
  <si>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</si>
  <si>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</si>
  <si>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</si>
  <si>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</si>
  <si>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</si>
  <si>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</si>
  <si>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</si>
  <si>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</si>
  <si>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</si>
  <si>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</si>
  <si>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</si>
  <si>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</si>
  <si>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</si>
  <si>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</si>
  <si>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</si>
  <si>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</si>
  <si>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</si>
  <si>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</si>
  <si>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</si>
  <si>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</si>
  <si>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</si>
  <si>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</si>
  <si>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</si>
  <si>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</si>
  <si>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</si>
  <si>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</si>
  <si>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</si>
  <si>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</si>
  <si>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</si>
  <si>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</si>
  <si>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</si>
  <si>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</si>
  <si>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</si>
  <si>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</si>
  <si>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</si>
  <si>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</si>
  <si>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</si>
  <si>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</si>
  <si>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</si>
  <si>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</si>
  <si>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</si>
  <si>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</si>
  <si>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</si>
  <si>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</si>
  <si>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</si>
  <si>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</si>
  <si>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</si>
  <si>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</si>
  <si>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</si>
  <si>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</si>
  <si>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</si>
  <si>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</si>
  <si>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</si>
  <si>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</si>
  <si>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</si>
  <si>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</si>
  <si>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</si>
  <si>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</si>
  <si>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</si>
  <si>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</si>
  <si>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</si>
  <si>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</si>
  <si>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</si>
  <si>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</si>
  <si>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</si>
  <si>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</si>
  <si>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</si>
  <si>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</si>
  <si>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</si>
  <si>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</si>
  <si>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</si>
  <si>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</si>
  <si>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</si>
  <si>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</si>
  <si>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</si>
  <si>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</si>
  <si>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</si>
  <si>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</si>
  <si>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</si>
  <si>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</si>
  <si>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</si>
  <si>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</si>
  <si>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</si>
  <si>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</si>
  <si>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</si>
  <si>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</si>
  <si>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</si>
  <si>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</si>
  <si>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</si>
  <si>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</si>
  <si>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</si>
  <si>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</si>
  <si>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</si>
  <si>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</si>
  <si>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</si>
  <si>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</si>
  <si>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</si>
  <si>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</si>
  <si>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</si>
  <si>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</si>
  <si>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</si>
  <si>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</si>
  <si>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</si>
  <si>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</si>
  <si>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</si>
  <si>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</si>
  <si>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</si>
  <si>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</si>
  <si>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</si>
  <si>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</si>
  <si>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</si>
  <si>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</si>
  <si>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</si>
  <si>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</si>
  <si>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</si>
  <si>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</si>
  <si>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</si>
  <si>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</si>
  <si>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</si>
  <si>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</si>
  <si>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</si>
  <si>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</si>
  <si>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</si>
  <si>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</si>
  <si>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</si>
  <si>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</si>
  <si>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</si>
  <si>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</si>
  <si>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</si>
  <si>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</si>
  <si>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</si>
  <si>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</si>
  <si>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</si>
  <si>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</si>
  <si>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</si>
  <si>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</si>
  <si>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</si>
  <si>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</si>
  <si>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</si>
  <si>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</si>
  <si>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</si>
  <si>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</si>
  <si>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</si>
  <si>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</si>
  <si>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</si>
  <si>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</si>
  <si>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</si>
  <si>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</si>
  <si>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</si>
  <si>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</si>
  <si>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</si>
  <si>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</si>
  <si>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</si>
  <si>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</si>
  <si>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</si>
  <si>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</si>
  <si>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</si>
  <si>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</si>
  <si>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</si>
  <si>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</si>
  <si>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</si>
  <si>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</si>
  <si>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</si>
  <si>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</si>
  <si>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</si>
  <si>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</si>
  <si>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</si>
  <si>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</si>
  <si>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</si>
  <si>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</si>
  <si>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</si>
  <si>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</si>
  <si>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</si>
  <si>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</si>
  <si>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</si>
  <si>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</si>
  <si>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</si>
  <si>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</si>
  <si>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</si>
  <si>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</si>
  <si>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</si>
  <si>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</si>
  <si>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</si>
  <si>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</si>
  <si>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</si>
  <si>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</si>
  <si>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</si>
  <si>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</si>
  <si>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</si>
  <si>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</si>
  <si>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</si>
  <si>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</si>
  <si>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</si>
  <si>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</si>
  <si>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</si>
  <si>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</si>
  <si>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</si>
  <si>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</si>
  <si>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</si>
  <si>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</si>
  <si>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</si>
  <si>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</si>
  <si>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</si>
  <si>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</si>
  <si>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</si>
  <si>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</si>
  <si>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</si>
  <si>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</si>
  <si>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</si>
  <si>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</si>
  <si>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</si>
  <si>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</si>
  <si>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</si>
  <si>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</si>
  <si>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</si>
  <si>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</si>
  <si>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</si>
  <si>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</si>
  <si>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</si>
  <si>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</si>
  <si>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</si>
  <si>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</si>
  <si>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</si>
  <si>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</si>
  <si>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</si>
  <si>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</si>
  <si>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</si>
  <si>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</si>
  <si>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</si>
  <si>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</si>
  <si>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</si>
  <si>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</si>
  <si>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</si>
  <si>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</si>
  <si>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</si>
  <si>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</si>
  <si>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</si>
  <si>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</si>
  <si>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</si>
  <si>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</si>
  <si>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</si>
  <si>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</si>
  <si>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</si>
  <si>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</si>
  <si>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</si>
  <si>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</si>
  <si>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</si>
  <si>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</si>
  <si>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</si>
  <si>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</si>
  <si>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</si>
  <si>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</si>
  <si>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</si>
  <si>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</si>
  <si>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</si>
  <si>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</si>
  <si>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</si>
  <si>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</si>
  <si>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</si>
  <si>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</si>
  <si>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</si>
  <si>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</si>
  <si>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</si>
  <si>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</si>
  <si>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</si>
  <si>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</si>
  <si>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</si>
  <si>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</si>
  <si>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</si>
  <si>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</si>
  <si>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</si>
  <si>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</si>
  <si>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</si>
  <si>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</si>
  <si>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</si>
  <si>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</si>
  <si>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</si>
  <si>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</si>
  <si>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</si>
  <si>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</si>
  <si>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</si>
  <si>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</si>
  <si>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</si>
  <si>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</si>
  <si>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</si>
  <si>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</si>
  <si>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</si>
  <si>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</si>
  <si>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</si>
  <si>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</si>
  <si>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</si>
  <si>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</si>
  <si>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</si>
  <si>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</si>
  <si>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</si>
  <si>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</si>
  <si>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</si>
  <si>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</si>
  <si>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</si>
  <si>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</si>
  <si>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</si>
  <si>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</si>
  <si>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</si>
  <si>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</si>
  <si>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</si>
  <si>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</si>
  <si>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</si>
  <si>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</si>
  <si>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</si>
  <si>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</si>
  <si>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</si>
  <si>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</si>
  <si>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</si>
  <si>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</si>
  <si>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</si>
  <si>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</si>
  <si>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</si>
  <si>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</si>
  <si>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</si>
  <si>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</si>
  <si>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</si>
  <si>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</si>
  <si>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</si>
  <si>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</si>
  <si>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</si>
  <si>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</si>
  <si>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</si>
  <si>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</si>
  <si>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</si>
  <si>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</si>
  <si>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</si>
  <si>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</si>
  <si>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</si>
  <si>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</si>
  <si>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</si>
  <si>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</si>
  <si>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</si>
  <si>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</si>
  <si>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</si>
  <si>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</si>
  <si>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</si>
  <si>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</si>
  <si>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</si>
  <si>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</si>
  <si>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</si>
  <si>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</si>
  <si>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</si>
  <si>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</si>
  <si>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</si>
  <si>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</si>
  <si>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</si>
  <si>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</si>
  <si>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</si>
  <si>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</si>
  <si>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</si>
  <si>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</si>
  <si>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</si>
  <si>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</si>
  <si>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</si>
  <si>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</si>
  <si>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</si>
  <si>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</si>
  <si>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</si>
  <si>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</si>
  <si>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</si>
  <si>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</si>
  <si>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</si>
  <si>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</si>
  <si>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</si>
  <si>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</si>
  <si>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</si>
  <si>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</si>
  <si>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</si>
  <si>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</si>
  <si>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</si>
  <si>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</si>
  <si>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</si>
  <si>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</si>
  <si>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</si>
  <si>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</si>
  <si>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</si>
  <si>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</si>
  <si>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</si>
  <si>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</si>
  <si>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</si>
  <si>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</si>
  <si>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</si>
  <si>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</si>
  <si>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</si>
  <si>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</si>
  <si>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</si>
  <si>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</si>
  <si>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</si>
  <si>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</si>
  <si>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</si>
  <si>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</si>
  <si>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</si>
  <si>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</si>
  <si>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</si>
  <si>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</si>
  <si>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</si>
  <si>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</si>
  <si>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</si>
  <si>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</si>
  <si>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</si>
  <si>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</si>
  <si>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</si>
  <si>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</si>
  <si>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</si>
  <si>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</si>
  <si>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</si>
  <si>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</si>
  <si>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</si>
  <si>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</si>
  <si>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</si>
  <si>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</si>
  <si>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</si>
  <si>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</si>
  <si>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</si>
  <si>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</si>
  <si>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</si>
  <si>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</si>
  <si>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</si>
  <si>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</si>
  <si>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</si>
  <si>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</si>
  <si>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</si>
  <si>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</si>
  <si>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</si>
  <si>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</si>
  <si>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</si>
  <si>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</si>
  <si>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</si>
  <si>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</si>
  <si>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</si>
  <si>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</si>
  <si>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</si>
  <si>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</si>
  <si>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</si>
  <si>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</si>
  <si>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</si>
  <si>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</si>
  <si>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</si>
  <si>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</si>
  <si>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</si>
  <si>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</si>
  <si>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</si>
  <si>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</si>
  <si>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</si>
  <si>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</si>
  <si>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</si>
  <si>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</si>
  <si>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</si>
  <si>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</si>
  <si>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</si>
  <si>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</si>
  <si>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</si>
  <si>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</si>
  <si>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</si>
  <si>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</si>
  <si>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</si>
  <si>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</si>
  <si>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</si>
  <si>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</si>
  <si>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</si>
  <si>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</si>
  <si>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</si>
  <si>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</si>
  <si>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</si>
  <si>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</si>
  <si>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</si>
  <si>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</si>
  <si>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</si>
  <si>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</si>
  <si>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</si>
  <si>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</si>
  <si>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</si>
  <si>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</si>
  <si>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</si>
  <si>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</si>
  <si>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</si>
  <si>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</si>
  <si>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</si>
  <si>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</si>
  <si>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</si>
  <si>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</si>
  <si>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</si>
  <si>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</si>
  <si>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</si>
  <si>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</si>
  <si>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</si>
  <si>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</si>
  <si>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</si>
  <si>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</si>
  <si>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</si>
  <si>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</si>
  <si>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</si>
  <si>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</si>
  <si>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</si>
  <si>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</si>
  <si>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</si>
  <si>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</si>
  <si>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</si>
  <si>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</si>
  <si>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</si>
  <si>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</si>
  <si>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</si>
  <si>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</si>
  <si>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</si>
  <si>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</si>
  <si>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</si>
  <si>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</si>
  <si>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</si>
  <si>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</si>
  <si>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</si>
  <si>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</si>
  <si>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</si>
  <si>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</si>
  <si>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</si>
  <si>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</si>
  <si>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</si>
  <si>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</si>
  <si>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</si>
  <si>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</si>
  <si>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</si>
  <si>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</si>
  <si>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</si>
  <si>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</si>
  <si>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</si>
  <si>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</si>
  <si>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</si>
  <si>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</si>
  <si>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</si>
  <si>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</si>
  <si>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</si>
  <si>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</si>
  <si>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</si>
  <si>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</si>
  <si>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</si>
  <si>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</si>
  <si>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</si>
  <si>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</si>
  <si>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</si>
  <si>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</si>
  <si>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</si>
  <si>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</si>
  <si>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</si>
  <si>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</si>
  <si>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</si>
  <si>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</si>
  <si>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</si>
  <si>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</si>
  <si>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</si>
  <si>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</si>
  <si>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</si>
  <si>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</si>
  <si>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</si>
  <si>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</si>
  <si>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</si>
  <si>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</si>
  <si>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</si>
  <si>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</si>
  <si>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</si>
  <si>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</si>
  <si>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</si>
  <si>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</si>
  <si>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</si>
  <si>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</si>
  <si>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</si>
  <si>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</si>
  <si>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</si>
  <si>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</si>
  <si>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</si>
  <si>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</si>
  <si>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</si>
  <si>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</si>
  <si>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</si>
  <si>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</si>
  <si>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</si>
  <si>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</si>
  <si>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</si>
  <si>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</si>
  <si>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</si>
  <si>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</si>
  <si>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</si>
  <si>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</si>
  <si>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</si>
  <si>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</si>
  <si>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</si>
  <si>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</si>
  <si>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</si>
  <si>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</si>
  <si>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</si>
  <si>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</si>
  <si>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</si>
  <si>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</si>
  <si>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</si>
  <si>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</si>
  <si>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</si>
  <si>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</si>
  <si>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</si>
  <si>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</si>
  <si>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</si>
  <si>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</si>
  <si>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</si>
  <si>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</si>
  <si>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</si>
  <si>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</si>
  <si>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</si>
  <si>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</si>
  <si>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</si>
  <si>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</si>
  <si>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</si>
  <si>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</si>
  <si>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</si>
  <si>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</si>
  <si>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</si>
  <si>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</si>
  <si>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</si>
  <si>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</si>
  <si>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</si>
  <si>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</si>
  <si>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</si>
  <si>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</si>
  <si>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</si>
  <si>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</si>
  <si>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</si>
  <si>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</si>
  <si>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</si>
  <si>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</si>
  <si>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</si>
  <si>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</si>
  <si>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</si>
  <si>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</si>
  <si>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</si>
  <si>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</si>
  <si>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</si>
  <si>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</si>
  <si>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</si>
  <si>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</si>
  <si>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</si>
  <si>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</si>
  <si>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</si>
  <si>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</si>
  <si>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</si>
  <si>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</si>
  <si>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</si>
  <si>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</si>
  <si>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</si>
  <si>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</si>
  <si>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</si>
  <si>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</si>
  <si>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</si>
  <si>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</si>
  <si>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</si>
  <si>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</si>
  <si>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</si>
  <si>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</si>
  <si>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</si>
  <si>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</si>
  <si>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</si>
  <si>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</si>
  <si>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</si>
  <si>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</si>
  <si>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</si>
  <si>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</si>
  <si>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</si>
  <si>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</si>
  <si>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</si>
  <si>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</si>
  <si>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</si>
  <si>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</si>
  <si>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</si>
  <si>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</si>
  <si>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</si>
  <si>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</si>
  <si>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</si>
  <si>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</si>
  <si>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</si>
  <si>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</si>
  <si>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</si>
  <si>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</si>
  <si>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</si>
  <si>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</si>
  <si>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</si>
  <si>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</si>
  <si>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</si>
  <si>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</si>
  <si>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</si>
  <si>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</si>
  <si>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</si>
  <si>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</si>
  <si>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</si>
  <si>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</si>
  <si>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</si>
  <si>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</si>
  <si>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</si>
  <si>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</si>
  <si>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</si>
  <si>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</si>
  <si>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</si>
  <si>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</si>
  <si>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</si>
  <si>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</si>
  <si>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</si>
  <si>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</si>
  <si>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</si>
  <si>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</si>
  <si>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</si>
  <si>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</si>
  <si>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</si>
  <si>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</si>
  <si>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</si>
  <si>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</si>
  <si>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</si>
  <si>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</si>
  <si>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</si>
  <si>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</si>
  <si>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</si>
  <si>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</si>
  <si>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</si>
  <si>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</si>
  <si>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</si>
  <si>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</si>
  <si>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</si>
  <si>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</si>
  <si>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</si>
  <si>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</si>
  <si>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</si>
  <si>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</si>
  <si>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</si>
  <si>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</si>
  <si>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</si>
  <si>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</si>
  <si>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</si>
  <si>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</si>
  <si>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</si>
  <si>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</si>
  <si>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</si>
  <si>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</si>
  <si>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</si>
  <si>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</si>
  <si>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</si>
  <si>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</si>
  <si>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</si>
  <si>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</si>
  <si>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</si>
  <si>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</si>
  <si>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</si>
  <si>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</si>
  <si>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</si>
  <si>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</si>
  <si>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</si>
  <si>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</si>
  <si>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</si>
  <si>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</si>
  <si>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</si>
  <si>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</si>
  <si>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</si>
  <si>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</si>
  <si>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</si>
  <si>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</si>
  <si>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</si>
  <si>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</si>
  <si>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</si>
  <si>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</si>
  <si>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</si>
  <si>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</si>
  <si>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</si>
  <si>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</si>
  <si>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</si>
  <si>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</si>
  <si>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</si>
  <si>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</si>
  <si>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</si>
  <si>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</si>
  <si>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</si>
  <si>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</si>
  <si>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</si>
  <si>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</si>
  <si>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</si>
  <si>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</si>
  <si>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</si>
  <si>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</si>
  <si>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</si>
  <si>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</si>
  <si>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</si>
  <si>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</si>
  <si>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</si>
  <si>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</si>
  <si>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</si>
  <si>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</si>
  <si>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</si>
  <si>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</si>
  <si>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</si>
  <si>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</si>
  <si>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</si>
  <si>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</si>
  <si>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</si>
  <si>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</si>
  <si>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</si>
  <si>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</si>
  <si>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</si>
  <si>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</si>
  <si>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</si>
  <si>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</si>
  <si>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</si>
  <si>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</si>
  <si>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</si>
  <si>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</si>
  <si>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</si>
  <si>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</si>
  <si>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</si>
  <si>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</si>
  <si>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</si>
  <si>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</si>
  <si>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</si>
  <si>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</si>
  <si>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</si>
  <si>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</si>
  <si>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</si>
  <si>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</si>
  <si>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</si>
  <si>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</si>
  <si>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</si>
  <si>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</si>
  <si>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</si>
  <si>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</si>
  <si>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</si>
  <si>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</si>
  <si>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</si>
  <si>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</si>
  <si>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</si>
  <si>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</si>
  <si>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</si>
  <si>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</si>
  <si>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</si>
  <si>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</si>
  <si>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</si>
  <si>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</si>
  <si>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</si>
  <si>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</si>
  <si>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</si>
  <si>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</si>
  <si>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</si>
  <si>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</si>
  <si>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</si>
  <si>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</si>
  <si>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</si>
  <si>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</si>
  <si>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</si>
  <si>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</si>
  <si>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</si>
  <si>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</si>
  <si>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</si>
  <si>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</si>
  <si>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</si>
  <si>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</si>
  <si>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</si>
  <si>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</si>
  <si>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</si>
  <si>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</si>
  <si>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</si>
  <si>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</si>
  <si>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</si>
  <si>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</si>
  <si>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</si>
  <si>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</si>
  <si>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</si>
  <si>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</si>
  <si>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</si>
  <si>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</si>
  <si>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</si>
  <si>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</si>
  <si>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</si>
  <si>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</si>
  <si>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</si>
  <si>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</si>
  <si>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</si>
  <si>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</si>
  <si>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</si>
  <si>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</si>
  <si>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</si>
  <si>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</si>
  <si>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</si>
  <si>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</si>
  <si>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</si>
  <si>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</si>
  <si>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</si>
  <si>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</si>
  <si>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</si>
  <si>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</si>
  <si>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</si>
  <si>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</si>
  <si>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</si>
  <si>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</si>
  <si>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</si>
  <si>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</si>
  <si>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</si>
  <si>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</si>
  <si>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</si>
  <si>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</si>
  <si>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</si>
  <si>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</si>
  <si>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</si>
  <si>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</si>
  <si>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</si>
  <si>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</si>
  <si>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</si>
  <si>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</si>
  <si>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</si>
  <si>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</si>
  <si>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</si>
  <si>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</si>
  <si>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</si>
  <si>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</si>
  <si>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</si>
  <si>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</si>
  <si>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</si>
  <si>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</si>
  <si>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</si>
  <si>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</si>
  <si>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</si>
  <si>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</si>
  <si>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</si>
  <si>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</si>
  <si>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</si>
  <si>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</si>
  <si>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</si>
  <si>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</si>
  <si>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</si>
  <si>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</si>
  <si>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</si>
  <si>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</si>
  <si>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</si>
  <si>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</si>
  <si>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</si>
  <si>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</si>
  <si>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</si>
  <si>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</si>
  <si>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</si>
  <si>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</si>
  <si>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</si>
  <si>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</si>
  <si>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</si>
  <si>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</si>
  <si>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</si>
  <si>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</si>
  <si>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</si>
  <si>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</si>
  <si>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</si>
  <si>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</si>
  <si>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</si>
  <si>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</si>
  <si>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</si>
  <si>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</si>
  <si>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</si>
  <si>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</si>
  <si>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</si>
  <si>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</si>
  <si>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</si>
  <si>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</si>
  <si>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</si>
  <si>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</si>
  <si>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</si>
  <si>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</si>
  <si>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</si>
  <si>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</si>
  <si>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</si>
  <si>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</si>
  <si>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</si>
  <si>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</si>
  <si>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</si>
  <si>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</si>
  <si>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</si>
  <si>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</si>
  <si>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</si>
  <si>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</si>
  <si>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</si>
  <si>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</si>
  <si>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</si>
  <si>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</si>
  <si>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</si>
  <si>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</si>
  <si>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</si>
  <si>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</si>
  <si>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</si>
  <si>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</si>
  <si>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</si>
  <si>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</si>
  <si>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</si>
  <si>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</si>
  <si>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</si>
  <si>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</si>
  <si>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</si>
  <si>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</si>
  <si>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</si>
  <si>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</si>
  <si>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</si>
  <si>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</si>
  <si>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</si>
  <si>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</si>
  <si>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</si>
  <si>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</si>
  <si>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</si>
  <si>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</si>
  <si>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</si>
  <si>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</si>
  <si>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</si>
  <si>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</si>
  <si>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</si>
  <si>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</si>
  <si>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</si>
  <si>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</si>
  <si>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</si>
  <si>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</si>
  <si>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</si>
  <si>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</si>
  <si>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</si>
  <si>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</si>
  <si>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</si>
  <si>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</si>
  <si>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</si>
  <si>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</si>
  <si>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</si>
  <si>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</si>
  <si>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</si>
  <si>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</si>
  <si>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</si>
  <si>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</si>
  <si>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</si>
  <si>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</si>
  <si>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</si>
  <si>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</si>
  <si>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</si>
  <si>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</si>
  <si>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</si>
  <si>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</si>
  <si>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</si>
  <si>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</si>
  <si>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</si>
  <si>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</si>
  <si>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</si>
  <si>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</si>
  <si>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</si>
  <si>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</si>
  <si>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</si>
  <si>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</si>
  <si>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</si>
  <si>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</si>
  <si>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</si>
  <si>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</si>
  <si>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</si>
  <si>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</si>
  <si>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</si>
  <si>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</si>
  <si>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</si>
  <si>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</si>
  <si>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</si>
  <si>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</si>
  <si>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</si>
  <si>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</si>
  <si>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</si>
  <si>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</si>
  <si>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</si>
  <si>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</si>
  <si>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</si>
  <si>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</si>
  <si>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</si>
  <si>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</si>
  <si>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</si>
  <si>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</si>
  <si>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</si>
  <si>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</si>
  <si>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</si>
  <si>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</si>
  <si>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</si>
  <si>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</si>
  <si>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</si>
  <si>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</si>
  <si>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</si>
  <si>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</si>
  <si>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</si>
  <si>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</si>
  <si>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</si>
  <si>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</si>
  <si>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</si>
  <si>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</si>
  <si>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</si>
  <si>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</si>
  <si>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</si>
  <si>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</si>
  <si>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</si>
  <si>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</si>
  <si>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</si>
  <si>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</si>
  <si>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</si>
  <si>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</si>
  <si>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</si>
  <si>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</si>
  <si>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</si>
  <si>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</si>
  <si>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</si>
  <si>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</si>
  <si>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</si>
  <si>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</si>
  <si>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</si>
  <si>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</si>
  <si>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</si>
  <si>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</si>
  <si>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</si>
  <si>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</si>
  <si>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</si>
  <si>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</si>
  <si>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</si>
  <si>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</si>
  <si>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</si>
  <si>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</si>
  <si>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</si>
  <si>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</si>
  <si>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</si>
  <si>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</si>
  <si>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</si>
  <si>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</si>
  <si>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</si>
  <si>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</si>
  <si>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</si>
  <si>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</si>
  <si>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</si>
  <si>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</si>
  <si>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</si>
  <si>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</si>
  <si>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</si>
  <si>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</si>
  <si>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</si>
  <si>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</si>
  <si>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</si>
  <si>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</si>
  <si>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</si>
  <si>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</si>
  <si>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</si>
  <si>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</si>
  <si>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</si>
  <si>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</si>
  <si>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</si>
  <si>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</si>
  <si>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</si>
  <si>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</si>
  <si>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</si>
  <si>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</si>
  <si>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</si>
  <si>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</si>
  <si>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</si>
  <si>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</si>
  <si>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</si>
  <si>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</si>
  <si>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</si>
  <si>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</si>
  <si>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</si>
  <si>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</si>
  <si>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</si>
  <si>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</si>
  <si>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</si>
  <si>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</si>
  <si>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</si>
  <si>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</si>
  <si>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</si>
  <si>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</si>
  <si>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</si>
  <si>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</si>
  <si>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</si>
  <si>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</si>
  <si>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</si>
  <si>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</si>
  <si>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</si>
  <si>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</si>
  <si>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</si>
  <si>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</si>
  <si>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</si>
  <si>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</si>
  <si>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</si>
  <si>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</si>
  <si>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</si>
  <si>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</si>
  <si>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</si>
  <si>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</si>
  <si>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</si>
  <si>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</si>
  <si>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</si>
  <si>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</si>
  <si>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</si>
  <si>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</si>
  <si>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</si>
  <si>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</si>
  <si>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</si>
  <si>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</si>
  <si>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</si>
  <si>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</si>
  <si>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</si>
  <si>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</si>
  <si>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</si>
  <si>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</si>
  <si>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</si>
  <si>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</si>
  <si>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</si>
  <si>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</si>
  <si>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</si>
  <si>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</si>
  <si>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</si>
  <si>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</si>
  <si>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</si>
  <si>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</si>
  <si>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</si>
  <si>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</si>
  <si>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</si>
  <si>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</si>
  <si>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</si>
  <si>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</si>
  <si>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</si>
  <si>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</si>
  <si>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</si>
  <si>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</si>
  <si>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</si>
  <si>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</si>
  <si>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</si>
  <si>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</si>
  <si>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</si>
  <si>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</si>
  <si>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</si>
  <si>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</si>
  <si>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</si>
  <si>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</si>
  <si>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</si>
  <si>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</si>
  <si>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</si>
  <si>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</si>
  <si>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</si>
  <si>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</si>
  <si>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</si>
  <si>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</si>
  <si>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</si>
  <si>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</si>
  <si>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</si>
  <si>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</si>
  <si>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</si>
  <si>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</si>
  <si>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</si>
  <si>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</si>
  <si>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</si>
  <si>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</si>
  <si>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</si>
  <si>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</si>
  <si>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</si>
  <si>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</si>
  <si>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</si>
  <si>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</si>
  <si>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</si>
  <si>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</si>
  <si>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</si>
  <si>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</si>
  <si>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</si>
  <si>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</si>
  <si>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</si>
  <si>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</si>
  <si>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</si>
  <si>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</si>
  <si>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</si>
  <si>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</si>
  <si>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</si>
  <si>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</si>
  <si>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</si>
  <si>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</si>
  <si>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</si>
  <si>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</si>
  <si>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</si>
  <si>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</si>
  <si>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</si>
  <si>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</si>
  <si>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</si>
  <si>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</si>
  <si>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</si>
  <si>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</si>
  <si>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</si>
  <si>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</si>
  <si>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</si>
  <si>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</si>
  <si>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</si>
  <si>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</si>
  <si>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</si>
  <si>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</si>
  <si>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</si>
  <si>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</si>
  <si>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</si>
  <si>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</si>
  <si>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</si>
  <si>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</si>
  <si>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</si>
  <si>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</si>
  <si>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</si>
  <si>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</si>
  <si>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</si>
  <si>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</si>
  <si>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</si>
  <si>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</si>
  <si>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</si>
  <si>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</si>
  <si>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</si>
  <si>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</si>
  <si>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</si>
  <si>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</si>
  <si>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</si>
  <si>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</si>
  <si>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</si>
  <si>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</si>
  <si>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</si>
  <si>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</si>
  <si>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</si>
  <si>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</si>
  <si>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</si>
  <si>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</si>
  <si>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</si>
  <si>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</si>
  <si>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</si>
  <si>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</si>
  <si>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</si>
  <si>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</si>
  <si>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</si>
  <si>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</si>
  <si>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</si>
  <si>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</si>
  <si>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</si>
  <si>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</si>
  <si>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</si>
  <si>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</si>
  <si>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</si>
  <si>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</si>
  <si>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</si>
  <si>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</si>
  <si>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</si>
  <si>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</si>
  <si>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</si>
  <si>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</si>
  <si>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</si>
  <si>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</si>
  <si>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</si>
  <si>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</si>
  <si>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</si>
  <si>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</si>
  <si>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</si>
  <si>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</si>
  <si>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</si>
  <si>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</si>
  <si>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</si>
  <si>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</si>
  <si>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</si>
  <si>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</si>
  <si>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</si>
  <si>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</si>
  <si>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</si>
  <si>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</si>
  <si>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</si>
  <si>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</si>
  <si>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</si>
  <si>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</si>
  <si>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</si>
  <si>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</si>
  <si>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</si>
  <si>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</si>
  <si>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</si>
  <si>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</si>
  <si>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</si>
  <si>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</si>
  <si>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</si>
  <si>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</si>
  <si>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</si>
  <si>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</si>
  <si>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</si>
  <si>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</si>
  <si>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</si>
  <si>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</si>
  <si>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</si>
  <si>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</si>
  <si>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</si>
  <si>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</si>
  <si>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</si>
  <si>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</si>
  <si>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</si>
  <si>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</si>
  <si>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</si>
  <si>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</si>
  <si>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</si>
  <si>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</si>
  <si>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</si>
  <si>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</si>
  <si>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</si>
  <si>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</si>
  <si>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</si>
  <si>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</si>
  <si>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</si>
  <si>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</si>
  <si>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</si>
  <si>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</si>
  <si>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</si>
  <si>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</si>
  <si>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</si>
  <si>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</si>
  <si>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</si>
  <si>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</si>
  <si>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</si>
  <si>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</si>
  <si>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</si>
  <si>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</si>
  <si>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</si>
  <si>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</si>
  <si>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</si>
  <si>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</si>
  <si>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</si>
  <si>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</si>
  <si>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</si>
  <si>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</si>
  <si>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</si>
  <si>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</si>
  <si>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</si>
  <si>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</si>
  <si>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</si>
  <si>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</si>
  <si>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</si>
  <si>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</si>
  <si>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</si>
  <si>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</si>
  <si>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</si>
  <si>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</si>
  <si>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</si>
  <si>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</si>
  <si>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</si>
  <si>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</si>
  <si>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</si>
  <si>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</si>
  <si>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</si>
  <si>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</si>
  <si>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</si>
  <si>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</si>
  <si>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</si>
  <si>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</si>
  <si>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</si>
  <si>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</si>
  <si>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</si>
  <si>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</si>
  <si>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</si>
  <si>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</si>
  <si>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</si>
  <si>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</si>
  <si>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</si>
  <si>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</si>
  <si>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</si>
  <si>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</si>
  <si>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</si>
  <si>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</si>
  <si>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</si>
  <si>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</si>
  <si>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</si>
  <si>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</si>
  <si>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</si>
  <si>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</si>
  <si>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</si>
  <si>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</si>
  <si>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</si>
  <si>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</si>
  <si>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</si>
  <si>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</si>
  <si>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</si>
  <si>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</si>
  <si>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</si>
  <si>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</si>
  <si>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</si>
  <si>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</si>
  <si>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</si>
  <si>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</si>
  <si>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</si>
  <si>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</si>
  <si>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</si>
  <si>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</si>
  <si>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</si>
  <si>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</si>
  <si>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</si>
  <si>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</si>
  <si>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</si>
  <si>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</si>
  <si>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</si>
  <si>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</si>
  <si>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</si>
  <si>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</si>
  <si>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</si>
  <si>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</si>
  <si>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</si>
  <si>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</si>
  <si>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</si>
  <si>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</si>
  <si>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</si>
  <si>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</si>
  <si>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</si>
  <si>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</si>
  <si>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</si>
  <si>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</si>
  <si>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</si>
  <si>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</si>
  <si>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</si>
  <si>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</si>
  <si>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</si>
  <si>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</si>
  <si>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</si>
  <si>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</si>
  <si>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</si>
  <si>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</si>
  <si>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</si>
  <si>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</si>
  <si>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</si>
  <si>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</si>
  <si>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</si>
  <si>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</si>
  <si>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</si>
  <si>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</si>
  <si>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</si>
  <si>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</si>
  <si>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</si>
  <si>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</si>
  <si>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</si>
  <si>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</si>
  <si>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</si>
  <si>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</si>
  <si>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</si>
  <si>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</si>
  <si>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</si>
  <si>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</si>
  <si>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</si>
  <si>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</si>
  <si>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</si>
  <si>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</si>
  <si>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</si>
  <si>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</si>
  <si>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</si>
  <si>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</si>
  <si>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</si>
  <si>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</si>
  <si>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</si>
  <si>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</si>
  <si>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</si>
  <si>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</si>
  <si>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</si>
  <si>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</si>
  <si>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</si>
  <si>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</si>
  <si>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</si>
  <si>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</si>
  <si>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</si>
  <si>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</si>
  <si>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</si>
  <si>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</si>
  <si>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</si>
  <si>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</si>
  <si>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</si>
  <si>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</si>
  <si>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</si>
  <si>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</si>
  <si>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</si>
  <si>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</si>
  <si>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</si>
  <si>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</si>
  <si>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</si>
  <si>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</si>
  <si>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</si>
  <si>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</si>
  <si>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</si>
  <si>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</si>
  <si>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</si>
  <si>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</si>
  <si>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</si>
  <si>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</si>
  <si>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</si>
  <si>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</si>
  <si>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</si>
  <si>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</si>
  <si>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</si>
  <si>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</si>
  <si>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</si>
  <si>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</si>
  <si>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</si>
  <si>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</si>
  <si>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</si>
  <si>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</si>
  <si>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</si>
  <si>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</si>
  <si>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</si>
  <si>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</si>
  <si>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</si>
  <si>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</si>
  <si>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</si>
  <si>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</si>
  <si>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</si>
  <si>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</si>
  <si>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</si>
  <si>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</si>
  <si>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</si>
  <si>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</si>
  <si>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</si>
  <si>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</si>
  <si>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</si>
  <si>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</si>
  <si>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</si>
  <si>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</si>
  <si>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</si>
  <si>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</si>
  <si>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</si>
  <si>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</si>
  <si>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</si>
  <si>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</si>
  <si>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</si>
  <si>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</si>
  <si>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</si>
  <si>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</si>
  <si>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</si>
  <si>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</si>
  <si>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</si>
  <si>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</si>
  <si>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</si>
  <si>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</si>
  <si>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</si>
  <si>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</si>
  <si>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</si>
  <si>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</si>
  <si>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</si>
  <si>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</si>
  <si>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</si>
  <si>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</si>
  <si>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</si>
  <si>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</si>
  <si>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</si>
  <si>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</si>
  <si>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</si>
  <si>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</si>
  <si>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</si>
  <si>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</si>
  <si>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</si>
  <si>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</si>
  <si>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</si>
  <si>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</si>
  <si>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</si>
  <si>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</si>
  <si>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</si>
  <si>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</si>
  <si>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</si>
  <si>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</si>
  <si>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</si>
  <si>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</si>
  <si>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</si>
  <si>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</si>
  <si>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</si>
  <si>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</si>
  <si>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</si>
  <si>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</si>
  <si>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</si>
  <si>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</si>
  <si>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</si>
  <si>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</si>
  <si>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</si>
  <si>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</si>
  <si>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</si>
  <si>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</si>
  <si>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</si>
  <si>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</si>
  <si>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</si>
  <si>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</si>
  <si>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</si>
  <si>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</si>
  <si>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</si>
  <si>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</si>
  <si>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</si>
  <si>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</si>
  <si>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</si>
  <si>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</si>
  <si>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</si>
  <si>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</si>
  <si>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</si>
  <si>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</si>
  <si>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</si>
  <si>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</si>
  <si>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</si>
  <si>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</si>
  <si>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</si>
  <si>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</si>
  <si>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</si>
  <si>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</si>
  <si>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</si>
  <si>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</si>
  <si>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</si>
  <si>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</si>
  <si>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</si>
  <si>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</si>
  <si>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</si>
  <si>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</si>
  <si>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</si>
  <si>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</si>
  <si>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</si>
  <si>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</si>
  <si>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</si>
  <si>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</si>
  <si>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</si>
  <si>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</si>
  <si>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</si>
  <si>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</si>
  <si>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</si>
  <si>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</si>
  <si>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</si>
  <si>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</si>
  <si>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</si>
  <si>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</si>
  <si>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</si>
  <si>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</si>
  <si>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</si>
  <si>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</si>
  <si>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</si>
  <si>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</si>
  <si>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</si>
  <si>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</si>
  <si>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</si>
  <si>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</si>
  <si>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</si>
  <si>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</si>
  <si>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</si>
  <si>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</si>
  <si>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</si>
  <si>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</si>
  <si>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</si>
  <si>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</si>
  <si>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</si>
  <si>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</si>
  <si>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</si>
  <si>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</si>
  <si>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</si>
  <si>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</si>
  <si>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</si>
  <si>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</si>
  <si>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</si>
  <si>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</si>
  <si>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</si>
  <si>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</si>
  <si>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</si>
  <si>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</si>
  <si>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</si>
  <si>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</si>
  <si>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</si>
  <si>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</si>
  <si>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</si>
  <si>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</si>
  <si>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</si>
  <si>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</si>
  <si>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</si>
  <si>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</si>
  <si>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</si>
  <si>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</si>
  <si>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</si>
  <si>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</si>
  <si>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</si>
  <si>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</si>
  <si>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</si>
  <si>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</si>
  <si>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</si>
  <si>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</si>
  <si>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</si>
  <si>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</si>
  <si>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</si>
  <si>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</si>
  <si>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</si>
  <si>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</si>
  <si>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</si>
  <si>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</si>
  <si>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</si>
  <si>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</si>
  <si>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</si>
  <si>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</si>
  <si>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</si>
  <si>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</si>
  <si>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</si>
  <si>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</si>
  <si>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</si>
  <si>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</si>
  <si>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</si>
  <si>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</si>
  <si>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</si>
  <si>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</si>
  <si>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</si>
  <si>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</si>
  <si>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</si>
  <si>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</si>
  <si>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</si>
  <si>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</si>
  <si>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</si>
  <si>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</si>
  <si>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</si>
  <si>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</si>
  <si>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</si>
  <si>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</si>
  <si>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</si>
  <si>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</si>
  <si>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</si>
  <si>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</si>
  <si>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</si>
  <si>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</si>
  <si>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</si>
  <si>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</si>
  <si>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</si>
  <si>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</si>
  <si>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</si>
  <si>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</si>
  <si>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</si>
  <si>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</si>
  <si>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</si>
  <si>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</si>
  <si>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</si>
  <si>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</si>
  <si>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</si>
  <si>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</si>
  <si>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</si>
  <si>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</si>
  <si>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</si>
  <si>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</si>
  <si>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</si>
  <si>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</si>
  <si>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</si>
  <si>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</si>
  <si>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</si>
  <si>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</si>
  <si>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</si>
  <si>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</si>
  <si>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</si>
  <si>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</si>
  <si>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</si>
  <si>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</si>
  <si>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</si>
  <si>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</si>
  <si>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</si>
  <si>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</si>
  <si>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</si>
  <si>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</si>
  <si>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</si>
  <si>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</si>
  <si>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</si>
  <si>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</si>
  <si>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</si>
  <si>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</si>
  <si>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</si>
  <si>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</si>
  <si>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</si>
  <si>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</si>
  <si>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</si>
  <si>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</si>
  <si>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</si>
  <si>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</si>
  <si>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</si>
  <si>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</si>
  <si>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</si>
  <si>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</si>
  <si>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</si>
  <si>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</si>
  <si>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</si>
  <si>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</si>
  <si>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</si>
  <si>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</si>
  <si>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</si>
  <si>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</si>
  <si>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</si>
  <si>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</si>
  <si>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</si>
  <si>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</si>
  <si>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</si>
  <si>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</si>
  <si>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</si>
  <si>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</si>
  <si>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</si>
  <si>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</si>
  <si>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</si>
  <si>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</si>
  <si>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</si>
  <si>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</si>
  <si>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</si>
  <si>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</si>
  <si>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</si>
  <si>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</si>
  <si>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</si>
  <si>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</si>
  <si>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</si>
  <si>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</si>
  <si>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</si>
  <si>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</si>
  <si>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</si>
  <si>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</si>
  <si>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</si>
  <si>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</si>
  <si>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</si>
  <si>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</si>
  <si>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</si>
  <si>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</si>
  <si>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</si>
  <si>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</si>
  <si>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</si>
  <si>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</si>
  <si>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</si>
  <si>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</si>
  <si>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</si>
  <si>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</si>
  <si>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</si>
  <si>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</si>
  <si>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</si>
  <si>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</si>
  <si>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</si>
  <si>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</si>
  <si>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</si>
  <si>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</si>
  <si>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</si>
  <si>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</si>
  <si>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</si>
  <si>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</si>
  <si>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</si>
  <si>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</si>
  <si>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</si>
  <si>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</si>
  <si>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</si>
  <si>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</si>
  <si>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</si>
  <si>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</si>
  <si>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</si>
  <si>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</si>
  <si>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</si>
  <si>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</si>
  <si>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</si>
  <si>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</si>
  <si>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</si>
  <si>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</si>
  <si>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</si>
  <si>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</si>
  <si>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</si>
  <si>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</si>
  <si>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</si>
  <si>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</si>
  <si>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</si>
  <si>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</si>
  <si>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</si>
  <si>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</si>
  <si>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</si>
  <si>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</si>
  <si>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</si>
  <si>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</si>
  <si>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</si>
  <si>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</si>
  <si>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</si>
  <si>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</si>
  <si>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</si>
  <si>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</si>
  <si>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</si>
  <si>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</si>
  <si>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</si>
  <si>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</si>
  <si>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</si>
  <si>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</si>
  <si>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</si>
  <si>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</si>
  <si>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</si>
  <si>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</si>
  <si>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</si>
  <si>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</si>
  <si>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</si>
  <si>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</si>
  <si>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</si>
  <si>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</si>
  <si>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</si>
  <si>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</si>
  <si>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</si>
  <si>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</si>
  <si>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</si>
  <si>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</si>
  <si>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</si>
  <si>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</si>
  <si>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</si>
  <si>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</si>
  <si>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</si>
  <si>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</si>
  <si>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</si>
  <si>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</si>
  <si>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</si>
  <si>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</si>
  <si>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</si>
  <si>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</si>
  <si>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</si>
  <si>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</si>
  <si>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</si>
  <si>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</si>
  <si>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</si>
  <si>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</si>
  <si>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</si>
  <si>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</si>
  <si>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</si>
  <si>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</si>
  <si>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</si>
  <si>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</si>
  <si>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</si>
  <si>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</si>
  <si>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</si>
  <si>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</si>
  <si>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</si>
  <si>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</si>
  <si>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</si>
  <si>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</si>
  <si>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</si>
  <si>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</si>
  <si>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</si>
  <si>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</si>
  <si>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</si>
  <si>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</si>
  <si>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</si>
  <si>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</si>
  <si>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</si>
  <si>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</si>
  <si>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</si>
  <si>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</si>
  <si>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</si>
  <si>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</si>
  <si>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</si>
  <si>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</si>
  <si>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</si>
  <si>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</si>
  <si>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</si>
  <si>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</si>
  <si>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</si>
  <si>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</si>
  <si>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</si>
  <si>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</si>
  <si>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</si>
  <si>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</si>
  <si>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</si>
  <si>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</si>
  <si>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</si>
  <si>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</si>
  <si>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</si>
  <si>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</si>
  <si>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</si>
  <si>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</si>
  <si>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</si>
  <si>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</si>
  <si>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</si>
  <si>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</si>
  <si>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</si>
  <si>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</si>
  <si>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</si>
  <si>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</si>
  <si>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</si>
  <si>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</si>
  <si>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</si>
  <si>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</si>
  <si>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</si>
  <si>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</si>
  <si>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</si>
  <si>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</si>
  <si>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</si>
  <si>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</si>
  <si>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</si>
  <si>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</si>
  <si>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</si>
  <si>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</si>
  <si>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</si>
  <si>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</si>
  <si>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</si>
  <si>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</si>
  <si>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</si>
  <si>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</si>
  <si>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</si>
  <si>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</si>
  <si>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</si>
  <si>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</si>
  <si>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</si>
  <si>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</si>
  <si>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</si>
  <si>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</si>
  <si>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</si>
  <si>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</si>
  <si>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</si>
  <si>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</si>
  <si>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</si>
  <si>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</si>
  <si>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</si>
  <si>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</si>
  <si>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</si>
  <si>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</si>
  <si>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</si>
  <si>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</si>
  <si>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</si>
  <si>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</si>
  <si>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</si>
  <si>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</si>
  <si>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</si>
  <si>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</si>
  <si>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</si>
  <si>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</si>
  <si>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</si>
  <si>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</si>
  <si>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</si>
  <si>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</si>
  <si>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</si>
  <si>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</si>
  <si>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</si>
  <si>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</si>
  <si>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</si>
  <si>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</si>
  <si>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</si>
  <si>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</si>
  <si>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</si>
  <si>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</si>
  <si>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</si>
  <si>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</si>
  <si>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</si>
  <si>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</si>
  <si>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</si>
  <si>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</si>
  <si>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</si>
  <si>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</si>
  <si>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</si>
  <si>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</si>
  <si>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</si>
  <si>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</si>
  <si>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</si>
  <si>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</si>
  <si>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</si>
  <si>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</si>
  <si>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</si>
  <si>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</si>
  <si>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</si>
  <si>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</si>
  <si>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</si>
  <si>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</si>
  <si>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</si>
  <si>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</si>
  <si>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</si>
  <si>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</si>
  <si>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</si>
  <si>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</si>
  <si>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</si>
  <si>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</si>
  <si>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</si>
  <si>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</si>
  <si>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</si>
  <si>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</si>
  <si>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</si>
  <si>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</si>
  <si>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</si>
  <si>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</si>
  <si>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</si>
  <si>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</si>
  <si>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</si>
  <si>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</si>
  <si>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</si>
  <si>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</si>
  <si>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</si>
  <si>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</si>
  <si>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</si>
  <si>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</si>
  <si>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</si>
  <si>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</si>
  <si>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</si>
  <si>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</si>
  <si>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</si>
  <si>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</si>
  <si>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</si>
  <si>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</si>
  <si>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</si>
  <si>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</si>
  <si>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</si>
  <si>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</si>
  <si>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</si>
  <si>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</si>
  <si>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</si>
  <si>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</si>
  <si>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</si>
  <si>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</si>
  <si>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</si>
  <si>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</si>
  <si>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</si>
  <si>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</si>
  <si>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</si>
  <si>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</si>
  <si>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</si>
  <si>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</si>
  <si>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</si>
  <si>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</si>
  <si>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</si>
  <si>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</si>
  <si>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</si>
  <si>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</si>
  <si>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</si>
  <si>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</si>
  <si>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</si>
  <si>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</si>
  <si>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</si>
  <si>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</si>
  <si>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</si>
  <si>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</si>
  <si>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</si>
  <si>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</si>
  <si>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</si>
  <si>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</si>
  <si>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</si>
  <si>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</si>
  <si>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</si>
  <si>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</si>
  <si>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</si>
  <si>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</si>
  <si>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</si>
  <si>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</si>
  <si>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</si>
  <si>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</si>
  <si>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</si>
  <si>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</si>
  <si>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</si>
  <si>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</si>
  <si>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</si>
  <si>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</si>
  <si>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</si>
  <si>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</si>
  <si>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</si>
  <si>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</si>
  <si>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</si>
  <si>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</si>
  <si>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</si>
  <si>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</si>
  <si>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</si>
  <si>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</si>
  <si>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</si>
  <si>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</si>
  <si>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</si>
  <si>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</si>
  <si>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</si>
  <si>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</si>
  <si>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</si>
  <si>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</si>
  <si>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</si>
  <si>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</si>
  <si>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</si>
  <si>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</si>
  <si>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</si>
  <si>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</si>
  <si>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</si>
  <si>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</si>
  <si>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</si>
  <si>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</si>
  <si>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</si>
  <si>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</si>
  <si>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</si>
  <si>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</si>
  <si>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</si>
  <si>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</si>
  <si>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</si>
  <si>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</si>
  <si>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</si>
  <si>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</si>
  <si>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</si>
  <si>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</si>
  <si>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</si>
  <si>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</si>
  <si>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</si>
  <si>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</si>
  <si>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</si>
  <si>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</si>
  <si>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</si>
  <si>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</si>
  <si>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</si>
  <si>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</si>
  <si>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</si>
  <si>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</si>
  <si>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</si>
  <si>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</si>
  <si>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</si>
  <si>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</si>
  <si>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</si>
  <si>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</si>
  <si>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</si>
  <si>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</si>
  <si>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</si>
  <si>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</si>
  <si>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</si>
  <si>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</si>
  <si>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</si>
  <si>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</si>
  <si>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</si>
  <si>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</si>
  <si>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</si>
  <si>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</si>
  <si>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</si>
  <si>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</si>
  <si>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</si>
  <si>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</si>
  <si>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</si>
  <si>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</si>
  <si>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</si>
  <si>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</si>
  <si>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</si>
  <si>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</si>
  <si>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</si>
  <si>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</si>
  <si>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</si>
  <si>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</si>
  <si>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</si>
  <si>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</si>
  <si>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</si>
  <si>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</si>
  <si>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</si>
  <si>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</si>
  <si>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</si>
  <si>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</si>
  <si>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</si>
  <si>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</si>
  <si>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</si>
  <si>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</si>
  <si>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</si>
  <si>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</si>
  <si>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</si>
  <si>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</si>
  <si>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</si>
  <si>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</si>
  <si>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</si>
  <si>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</si>
  <si>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</si>
  <si>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</si>
  <si>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</si>
  <si>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</si>
  <si>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</si>
  <si>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</si>
  <si>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</si>
  <si>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</si>
  <si>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</si>
  <si>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</si>
  <si>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</si>
  <si>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</si>
  <si>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</si>
  <si>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</si>
  <si>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</si>
  <si>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</si>
  <si>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</si>
  <si>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</si>
  <si>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</si>
  <si>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</si>
  <si>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</si>
  <si>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</si>
  <si>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</si>
  <si>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</si>
  <si>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</si>
  <si>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</si>
  <si>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</si>
  <si>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</si>
  <si>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</si>
  <si>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</si>
  <si>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</si>
  <si>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</si>
  <si>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</si>
  <si>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</si>
  <si>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</si>
  <si>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</si>
  <si>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</si>
  <si>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</si>
  <si>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</si>
  <si>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</si>
  <si>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</si>
  <si>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</si>
  <si>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</si>
  <si>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</si>
  <si>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</si>
  <si>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</si>
  <si>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</si>
  <si>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</si>
  <si>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</si>
  <si>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</si>
  <si>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</si>
  <si>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</si>
  <si>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</si>
  <si>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</si>
  <si>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</si>
  <si>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</si>
  <si>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</si>
  <si>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</si>
  <si>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</si>
  <si>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</si>
  <si>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</si>
  <si>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</si>
  <si>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</si>
  <si>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</si>
  <si>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</si>
  <si>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</si>
  <si>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</si>
  <si>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</si>
  <si>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</si>
  <si>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</si>
  <si>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</si>
  <si>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</si>
  <si>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</si>
  <si>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</si>
  <si>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</si>
  <si>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</si>
  <si>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</si>
  <si>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</si>
  <si>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</si>
  <si>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</si>
  <si>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</si>
  <si>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</si>
  <si>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</si>
  <si>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</si>
  <si>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</si>
  <si>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</si>
  <si>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</si>
  <si>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</si>
  <si>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</si>
  <si>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</si>
  <si>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</si>
  <si>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</si>
  <si>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</si>
  <si>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</si>
  <si>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</si>
  <si>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</si>
  <si>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</si>
  <si>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</si>
  <si>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</si>
  <si>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</si>
  <si>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</si>
  <si>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</si>
  <si>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</si>
  <si>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</si>
  <si>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</si>
  <si>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</si>
  <si>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</si>
  <si>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</si>
  <si>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</si>
  <si>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</si>
  <si>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</si>
  <si>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</si>
  <si>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</si>
  <si>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</si>
  <si>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</si>
  <si>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</si>
  <si>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</si>
  <si>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</si>
  <si>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</si>
  <si>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</si>
  <si>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</si>
  <si>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</si>
  <si>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</si>
  <si>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</si>
  <si>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</si>
  <si>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</si>
  <si>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</si>
  <si>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</si>
  <si>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</si>
  <si>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</si>
  <si>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</si>
  <si>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</si>
  <si>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</si>
  <si>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</si>
  <si>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</si>
  <si>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</si>
  <si>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</si>
  <si>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</si>
  <si>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</si>
  <si>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</si>
  <si>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</si>
  <si>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</si>
  <si>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</si>
  <si>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</si>
  <si>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</si>
  <si>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</si>
  <si>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</si>
  <si>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</si>
  <si>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</si>
  <si>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</si>
  <si>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</si>
  <si>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</si>
  <si>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</si>
  <si>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</si>
  <si>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</si>
  <si>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</si>
  <si>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</si>
  <si>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</si>
  <si>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</si>
  <si>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</si>
  <si>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</si>
  <si>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</si>
  <si>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</si>
  <si>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</si>
  <si>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</si>
  <si>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</si>
  <si>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</si>
  <si>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</si>
  <si>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</si>
  <si>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</si>
  <si>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</si>
  <si>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</si>
  <si>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</si>
  <si>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</si>
  <si>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</si>
  <si>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</si>
  <si>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</si>
  <si>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</si>
  <si>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</si>
  <si>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</si>
  <si>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</si>
  <si>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</si>
  <si>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</si>
  <si>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</si>
  <si>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</si>
  <si>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</si>
  <si>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</si>
  <si>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</si>
  <si>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</si>
  <si>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</si>
  <si>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</si>
  <si>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</si>
  <si>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</si>
  <si>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</si>
  <si>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</si>
  <si>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</si>
  <si>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</si>
  <si>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</si>
  <si>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</si>
  <si>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</si>
  <si>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</si>
  <si>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</si>
  <si>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</si>
  <si>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</si>
  <si>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</si>
  <si>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</si>
  <si>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</si>
  <si>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</si>
  <si>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</si>
  <si>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</si>
  <si>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</si>
  <si>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</si>
  <si>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</si>
  <si>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</si>
  <si>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</si>
  <si>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</si>
  <si>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</si>
  <si>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</si>
  <si>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</si>
  <si>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</si>
  <si>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</si>
  <si>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</si>
  <si>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</si>
  <si>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</si>
  <si>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</si>
  <si>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</si>
  <si>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</si>
  <si>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</si>
  <si>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</si>
  <si>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</si>
  <si>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</si>
  <si>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</si>
  <si>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</si>
  <si>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</si>
  <si>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</si>
  <si>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</si>
  <si>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</si>
  <si>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</si>
  <si>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</si>
  <si>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</si>
  <si>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</si>
  <si>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</si>
  <si>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</si>
  <si>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</si>
  <si>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</si>
  <si>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</si>
  <si>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</si>
  <si>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</si>
  <si>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</si>
  <si>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</si>
  <si>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</si>
  <si>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</si>
  <si>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</si>
  <si>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</si>
  <si>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</si>
  <si>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</si>
  <si>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</si>
  <si>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</si>
  <si>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</si>
  <si>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</si>
  <si>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</si>
  <si>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</si>
  <si>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</si>
  <si>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</si>
  <si>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</si>
  <si>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</si>
  <si>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</si>
  <si>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</si>
  <si>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</si>
  <si>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</si>
  <si>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</si>
  <si>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</si>
  <si>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</si>
  <si>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</si>
  <si>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</si>
  <si>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</si>
  <si>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</si>
  <si>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</si>
  <si>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</si>
  <si>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</si>
  <si>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</si>
  <si>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</si>
  <si>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</si>
  <si>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</si>
  <si>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</si>
  <si>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</si>
  <si>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</si>
  <si>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</si>
  <si>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</si>
  <si>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</si>
  <si>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</si>
  <si>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</si>
  <si>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</si>
  <si>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</si>
  <si>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</si>
  <si>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</si>
  <si>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</si>
  <si>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</si>
  <si>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</si>
  <si>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</si>
  <si>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</si>
  <si>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</si>
  <si>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</si>
  <si>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</si>
  <si>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</si>
  <si>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</si>
  <si>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</si>
  <si>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</si>
  <si>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</si>
  <si>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</si>
  <si>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</si>
  <si>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</si>
  <si>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</si>
  <si>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</si>
  <si>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</si>
  <si>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</si>
  <si>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</si>
  <si>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</si>
  <si>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</si>
  <si>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</si>
  <si>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</si>
  <si>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</si>
  <si>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</si>
  <si>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</si>
  <si>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</si>
  <si>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</si>
  <si>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</si>
  <si>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</si>
  <si>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</si>
  <si>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</si>
  <si>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</si>
  <si>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</si>
  <si>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</si>
  <si>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</si>
  <si>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</si>
  <si>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</si>
  <si>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</si>
  <si>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</si>
  <si>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</si>
  <si>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</si>
  <si>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</si>
  <si>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</si>
  <si>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</si>
  <si>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</si>
  <si>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</si>
  <si>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</si>
  <si>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</si>
  <si>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</si>
  <si>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</si>
  <si>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</si>
  <si>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</si>
  <si>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</si>
  <si>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</si>
  <si>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</si>
  <si>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</si>
  <si>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</si>
  <si>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</si>
  <si>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</si>
  <si>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</si>
  <si>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</si>
  <si>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</si>
  <si>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</si>
  <si>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</si>
  <si>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</si>
  <si>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</si>
  <si>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</si>
  <si>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</si>
  <si>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</si>
  <si>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</si>
  <si>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</si>
  <si>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</si>
  <si>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</si>
  <si>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</si>
  <si>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</si>
  <si>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</si>
  <si>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</si>
  <si>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</si>
  <si>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</si>
  <si>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</si>
  <si>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</si>
  <si>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</si>
  <si>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</si>
  <si>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</si>
  <si>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</si>
  <si>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</si>
  <si>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</si>
  <si>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</si>
  <si>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</si>
  <si>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</si>
  <si>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</si>
  <si>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</si>
  <si>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</si>
  <si>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</si>
  <si>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</si>
  <si>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</si>
  <si>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</si>
  <si>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</si>
  <si>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</si>
  <si>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</si>
  <si>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</si>
  <si>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</si>
  <si>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</si>
  <si>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</si>
  <si>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</si>
  <si>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</si>
  <si>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</si>
  <si>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</si>
  <si>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</si>
  <si>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</si>
  <si>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</si>
  <si>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</si>
  <si>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</si>
  <si>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</si>
  <si>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</si>
  <si>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</si>
  <si>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</si>
  <si>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</si>
  <si>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</si>
  <si>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</si>
  <si>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</si>
  <si>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</si>
  <si>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</si>
  <si>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</si>
  <si>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</si>
  <si>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</si>
  <si>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</si>
  <si>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</si>
  <si>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</si>
  <si>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</si>
  <si>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</si>
  <si>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</si>
  <si>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</si>
  <si>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</si>
  <si>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</si>
  <si>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</si>
  <si>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</si>
  <si>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</si>
  <si>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</si>
  <si>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</si>
  <si>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</si>
  <si>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</si>
  <si>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</si>
  <si>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</si>
  <si>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</si>
  <si>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</si>
  <si>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</si>
  <si>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</si>
  <si>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</si>
  <si>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</si>
  <si>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</si>
  <si>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</si>
  <si>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</si>
  <si>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</si>
  <si>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</si>
  <si>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</si>
  <si>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</si>
  <si>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</si>
  <si>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</si>
  <si>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</si>
  <si>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</si>
  <si>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</si>
  <si>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</si>
  <si>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</si>
  <si>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</si>
  <si>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</si>
  <si>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</si>
  <si>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</si>
  <si>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</si>
  <si>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</si>
  <si>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</si>
  <si>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</si>
  <si>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</si>
  <si>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</si>
  <si>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</si>
  <si>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</si>
  <si>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</si>
  <si>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</si>
  <si>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</si>
  <si>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</si>
  <si>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</si>
  <si>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</si>
  <si>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</si>
  <si>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</si>
  <si>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</si>
  <si>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</si>
  <si>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</si>
  <si>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</si>
  <si>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</si>
  <si>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</si>
  <si>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</si>
  <si>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</si>
  <si>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</si>
  <si>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</si>
  <si>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</si>
  <si>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</si>
  <si>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</si>
  <si>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</si>
  <si>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</si>
  <si>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</si>
  <si>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</si>
  <si>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</si>
  <si>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</si>
  <si>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</si>
  <si>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</si>
  <si>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</si>
  <si>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</si>
  <si>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</si>
  <si>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</si>
  <si>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</si>
  <si>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</si>
  <si>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</si>
  <si>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</si>
  <si>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</si>
  <si>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</si>
  <si>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</si>
  <si>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</si>
  <si>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</si>
  <si>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</si>
  <si>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</si>
  <si>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</si>
  <si>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</si>
  <si>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</si>
  <si>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</si>
  <si>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</si>
  <si>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</si>
  <si>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</si>
  <si>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</si>
  <si>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</si>
  <si>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</si>
  <si>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</si>
  <si>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</si>
  <si>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</si>
  <si>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</si>
  <si>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</si>
  <si>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</si>
  <si>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</si>
  <si>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</si>
  <si>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</si>
  <si>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</si>
  <si>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</si>
  <si>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</si>
  <si>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</si>
  <si>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</si>
  <si>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</si>
  <si>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</si>
  <si>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</si>
  <si>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</si>
  <si>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</si>
  <si>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</si>
  <si>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</si>
  <si>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</si>
  <si>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</si>
  <si>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</si>
  <si>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</si>
  <si>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</si>
  <si>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</si>
  <si>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</si>
  <si>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</si>
  <si>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</si>
  <si>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</si>
  <si>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</si>
  <si>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</si>
  <si>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</si>
  <si>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</si>
  <si>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</si>
  <si>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</si>
  <si>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</si>
  <si>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</si>
  <si>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</si>
  <si>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</si>
  <si>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</si>
  <si>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</si>
  <si>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</si>
  <si>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</si>
  <si>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</si>
  <si>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</si>
  <si>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</si>
  <si>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</si>
  <si>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</si>
  <si>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</si>
  <si>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</si>
  <si>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</si>
  <si>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</si>
  <si>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</si>
  <si>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</si>
  <si>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</si>
  <si>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</si>
  <si>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</si>
  <si>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</si>
  <si>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</si>
  <si>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</si>
  <si>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</si>
  <si>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</si>
  <si>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</si>
  <si>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</si>
  <si>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</si>
  <si>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</si>
  <si>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</si>
  <si>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</si>
  <si>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</si>
  <si>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</si>
  <si>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</si>
  <si>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</si>
  <si>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</si>
  <si>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</si>
  <si>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</si>
  <si>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</si>
  <si>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</si>
  <si>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</si>
  <si>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</si>
  <si>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</si>
  <si>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</si>
  <si>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</si>
  <si>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</si>
  <si>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</si>
  <si>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</si>
  <si>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</si>
  <si>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</si>
  <si>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</si>
  <si>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</si>
  <si>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</si>
  <si>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</si>
  <si>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</si>
  <si>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</si>
  <si>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</si>
  <si>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</si>
  <si>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</si>
  <si>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</si>
  <si>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</si>
  <si>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</si>
  <si>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</si>
  <si>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</si>
  <si>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</si>
  <si>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</si>
  <si>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</si>
  <si>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</si>
  <si>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</si>
  <si>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</si>
  <si>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</si>
  <si>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</si>
  <si>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</si>
  <si>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</si>
  <si>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</si>
  <si>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</si>
  <si>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</si>
  <si>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</si>
  <si>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</si>
  <si>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</si>
  <si>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</si>
  <si>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</si>
  <si>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</si>
  <si>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</si>
  <si>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</si>
  <si>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</si>
  <si>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</si>
  <si>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</si>
  <si>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</si>
  <si>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</si>
  <si>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</si>
  <si>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</si>
  <si>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</si>
  <si>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</si>
  <si>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</si>
  <si>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</si>
  <si>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</si>
  <si>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</si>
  <si>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</si>
  <si>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</si>
  <si>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</si>
  <si>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</si>
  <si>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</si>
  <si>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</si>
  <si>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</si>
  <si>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</si>
  <si>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</si>
  <si>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</si>
  <si>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</si>
  <si>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</si>
  <si>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</si>
  <si>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</si>
  <si>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</si>
  <si>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</si>
  <si>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</si>
  <si>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</si>
  <si>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</si>
  <si>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</si>
  <si>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</si>
  <si>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</si>
  <si>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</si>
  <si>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</si>
  <si>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</si>
  <si>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</si>
  <si>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</si>
  <si>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</si>
  <si>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</si>
  <si>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</si>
  <si>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</si>
  <si>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</si>
  <si>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</si>
  <si>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</si>
  <si>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</si>
  <si>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</si>
  <si>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</si>
  <si>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</si>
  <si>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</si>
  <si>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</si>
  <si>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</si>
  <si>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</si>
  <si>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</si>
  <si>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</si>
  <si>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</si>
  <si>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</si>
  <si>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</si>
  <si>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</si>
  <si>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</si>
  <si>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</si>
  <si>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</si>
  <si>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</si>
  <si>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</si>
  <si>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</si>
  <si>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</si>
  <si>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</si>
  <si>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</si>
  <si>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</si>
  <si>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</si>
  <si>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</si>
  <si>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</si>
  <si>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</si>
  <si>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</si>
  <si>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</si>
  <si>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</si>
  <si>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</si>
  <si>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</si>
  <si>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</si>
  <si>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</si>
  <si>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</si>
  <si>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</si>
  <si>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</si>
  <si>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</si>
  <si>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</si>
  <si>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</si>
  <si>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</si>
  <si>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</si>
  <si>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</si>
  <si>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</si>
  <si>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</si>
  <si>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</si>
  <si>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</si>
  <si>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</si>
  <si>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</si>
  <si>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</si>
  <si>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</si>
  <si>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</si>
  <si>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</si>
  <si>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</si>
  <si>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</si>
  <si>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</si>
  <si>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</si>
  <si>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</si>
  <si>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</si>
  <si>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</si>
  <si>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</si>
  <si>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</si>
  <si>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</si>
  <si>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</si>
  <si>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</si>
  <si>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</si>
  <si>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</si>
  <si>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</si>
  <si>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</si>
  <si>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</si>
  <si>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</si>
  <si>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</si>
  <si>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</si>
  <si>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</si>
  <si>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</si>
  <si>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</si>
  <si>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</si>
  <si>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</si>
  <si>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</si>
  <si>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</si>
  <si>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</si>
  <si>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</si>
  <si>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</si>
  <si>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</si>
  <si>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</si>
  <si>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</si>
  <si>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</si>
  <si>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</si>
  <si>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</si>
  <si>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</si>
  <si>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</si>
  <si>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</si>
  <si>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</si>
  <si>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</si>
  <si>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</si>
  <si>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</si>
  <si>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</si>
  <si>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</si>
  <si>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</si>
  <si>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</si>
  <si>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</si>
  <si>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</si>
  <si>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</si>
  <si>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</si>
  <si>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</si>
  <si>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</si>
  <si>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</si>
  <si>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</si>
  <si>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</si>
  <si>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</si>
  <si>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</si>
  <si>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</si>
  <si>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</si>
  <si>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</si>
  <si>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</si>
  <si>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</si>
  <si>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</si>
  <si>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</si>
  <si>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</si>
  <si>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</si>
  <si>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</si>
  <si>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</si>
  <si>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</si>
  <si>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</si>
  <si>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</si>
  <si>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</si>
  <si>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</si>
  <si>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</si>
  <si>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</si>
  <si>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</si>
  <si>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</si>
  <si>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</si>
  <si>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</si>
  <si>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</si>
  <si>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</si>
  <si>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</si>
  <si>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</si>
  <si>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</si>
  <si>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</si>
  <si>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</si>
  <si>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</si>
  <si>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</si>
  <si>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</si>
  <si>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</si>
  <si>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</si>
  <si>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</si>
  <si>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</si>
  <si>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</si>
  <si>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</si>
  <si>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</si>
  <si>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</si>
  <si>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</si>
  <si>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</si>
  <si>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</si>
  <si>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</si>
  <si>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</si>
  <si>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</si>
  <si>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</si>
  <si>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</si>
  <si>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</si>
  <si>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</si>
  <si>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</si>
  <si>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</si>
  <si>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</si>
  <si>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</si>
  <si>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</si>
  <si>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</si>
  <si>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</si>
  <si>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</si>
  <si>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</si>
  <si>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</si>
  <si>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</si>
  <si>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</si>
  <si>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</si>
  <si>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</si>
  <si>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</si>
  <si>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</si>
  <si>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</si>
  <si>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</si>
  <si>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</si>
  <si>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</si>
  <si>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</si>
  <si>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</si>
  <si>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</si>
  <si>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</si>
  <si>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</si>
  <si>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</si>
  <si>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</si>
  <si>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</si>
  <si>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</si>
  <si>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</si>
  <si>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</si>
  <si>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</si>
  <si>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</si>
  <si>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</si>
  <si>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</si>
  <si>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</si>
  <si>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</si>
  <si>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</si>
  <si>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</si>
  <si>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</si>
  <si>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</si>
  <si>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</si>
  <si>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</si>
  <si>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</si>
  <si>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</si>
  <si>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</si>
  <si>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</si>
  <si>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</si>
  <si>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</si>
  <si>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</si>
  <si>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</si>
  <si>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</si>
  <si>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</si>
  <si>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</si>
  <si>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</si>
  <si>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</si>
  <si>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</si>
  <si>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</si>
  <si>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</si>
  <si>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</si>
  <si>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</si>
  <si>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</si>
  <si>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</si>
  <si>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</si>
  <si>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</si>
  <si>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</si>
  <si>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</si>
  <si>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</si>
  <si>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</si>
  <si>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</si>
  <si>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</si>
  <si>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</si>
  <si>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</si>
  <si>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</si>
  <si>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</si>
  <si>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</si>
  <si>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</si>
  <si>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</si>
  <si>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</si>
  <si>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</si>
  <si>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</si>
  <si>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</si>
  <si>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</si>
  <si>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</si>
  <si>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</si>
  <si>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</si>
  <si>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</si>
  <si>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</si>
  <si>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</si>
  <si>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</si>
  <si>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</si>
  <si>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</si>
  <si>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</si>
  <si>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</si>
  <si>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</si>
  <si>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</si>
  <si>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</si>
  <si>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</si>
  <si>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</si>
  <si>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</si>
  <si>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</si>
  <si>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</si>
  <si>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</si>
  <si>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</si>
  <si>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</si>
  <si>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</si>
  <si>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</si>
  <si>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</si>
  <si>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</si>
  <si>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</si>
  <si>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</si>
  <si>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</si>
  <si>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</si>
  <si>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</si>
  <si>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</si>
  <si>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</si>
  <si>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</si>
  <si>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</si>
  <si>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</si>
  <si>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</si>
  <si>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</si>
  <si>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</si>
  <si>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</si>
  <si>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</si>
  <si>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</si>
  <si>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</si>
  <si>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</si>
  <si>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</si>
  <si>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</si>
  <si>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</si>
  <si>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</si>
  <si>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</si>
  <si>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</si>
  <si>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</si>
  <si>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</si>
  <si>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</si>
  <si>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</si>
  <si>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</si>
  <si>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</si>
  <si>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</si>
  <si>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</si>
  <si>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</si>
  <si>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</si>
  <si>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</si>
  <si>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</si>
  <si>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</si>
  <si>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</si>
  <si>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</si>
  <si>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</si>
  <si>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</si>
  <si>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</si>
  <si>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</si>
  <si>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</si>
  <si>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</si>
  <si>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</si>
  <si>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</si>
  <si>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</si>
  <si>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</si>
  <si>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</si>
  <si>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</si>
  <si>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</si>
  <si>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</si>
  <si>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</si>
  <si>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</si>
  <si>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</si>
  <si>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</si>
  <si>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</si>
  <si>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</si>
  <si>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</si>
  <si>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</si>
  <si>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</si>
  <si>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</si>
  <si>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</si>
  <si>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</si>
  <si>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</si>
  <si>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</si>
  <si>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</si>
  <si>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</si>
  <si>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</si>
  <si>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</si>
  <si>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</si>
  <si>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</si>
  <si>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</si>
  <si>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</si>
  <si>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</si>
  <si>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</si>
  <si>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</si>
  <si>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</si>
  <si>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</si>
  <si>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</si>
  <si>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</si>
  <si>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</si>
  <si>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</si>
  <si>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</si>
  <si>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</si>
  <si>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</si>
  <si>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</si>
  <si>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</si>
  <si>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</si>
  <si>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</si>
  <si>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</si>
  <si>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</si>
  <si>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</si>
  <si>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</si>
  <si>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</si>
  <si>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</si>
  <si>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</si>
  <si>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</si>
  <si>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</si>
  <si>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</si>
  <si>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</si>
  <si>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</si>
  <si>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</si>
  <si>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</si>
  <si>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</si>
  <si>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</si>
  <si>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</si>
  <si>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</si>
  <si>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</si>
  <si>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</si>
  <si>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</si>
  <si>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</si>
  <si>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</si>
  <si>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</si>
  <si>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</si>
  <si>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</si>
  <si>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</si>
  <si>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</si>
  <si>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</si>
  <si>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</si>
  <si>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</si>
  <si>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</si>
  <si>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</si>
  <si>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</si>
  <si>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</si>
  <si>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</si>
  <si>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</si>
  <si>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</si>
  <si>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</si>
  <si>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</si>
  <si>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</si>
  <si>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</si>
  <si>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</si>
  <si>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</si>
  <si>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</si>
  <si>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</si>
  <si>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</si>
  <si>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</si>
  <si>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</si>
  <si>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</si>
  <si>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</si>
  <si>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</si>
  <si>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</si>
  <si>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</si>
  <si>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</si>
  <si>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</si>
  <si>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</si>
  <si>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</si>
  <si>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</si>
  <si>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</si>
  <si>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</si>
  <si>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</si>
  <si>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</si>
  <si>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</si>
  <si>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</si>
  <si>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</si>
  <si>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</si>
  <si>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</si>
  <si>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</si>
  <si>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</si>
  <si>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</si>
  <si>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</si>
  <si>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</si>
  <si>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</si>
  <si>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</si>
  <si>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</si>
  <si>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</si>
  <si>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</si>
  <si>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</si>
  <si>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</si>
  <si>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</si>
  <si>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</si>
  <si>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</si>
  <si>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</si>
  <si>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</si>
  <si>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</si>
  <si>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</si>
  <si>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</si>
  <si>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</si>
  <si>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</si>
  <si>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</si>
  <si>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</si>
  <si>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</si>
  <si>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</si>
  <si>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</si>
  <si>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</si>
  <si>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</si>
  <si>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</si>
  <si>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</si>
  <si>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</si>
  <si>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</si>
  <si>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</si>
  <si>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</si>
  <si>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</si>
  <si>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</si>
  <si>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</si>
  <si>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</si>
  <si>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</si>
  <si>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</si>
  <si>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</si>
  <si>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</si>
  <si>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</si>
  <si>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</si>
  <si>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</si>
  <si>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</si>
  <si>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</si>
  <si>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</si>
  <si>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</si>
  <si>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</si>
  <si>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</si>
  <si>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</si>
  <si>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</si>
  <si>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</si>
  <si>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</si>
  <si>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</si>
  <si>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</si>
  <si>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</si>
  <si>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</si>
  <si>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</si>
  <si>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</si>
  <si>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</si>
  <si>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</si>
  <si>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</si>
  <si>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</si>
  <si>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</si>
  <si>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</si>
  <si>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</si>
  <si>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</si>
  <si>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</si>
  <si>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</si>
  <si>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</si>
  <si>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</si>
  <si>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</si>
  <si>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</si>
  <si>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</si>
  <si>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</si>
  <si>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</si>
  <si>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</si>
  <si>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</si>
  <si>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</si>
  <si>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</si>
  <si>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</si>
  <si>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</si>
  <si>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</si>
  <si>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</si>
  <si>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</si>
  <si>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</si>
  <si>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</si>
  <si>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</si>
  <si>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</si>
  <si>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</si>
  <si>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</si>
  <si>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</si>
  <si>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</si>
  <si>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</si>
  <si>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</si>
  <si>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</si>
  <si>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</si>
  <si>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</si>
  <si>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</si>
  <si>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</si>
  <si>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</si>
  <si>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</si>
  <si>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</si>
  <si>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</si>
  <si>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</si>
  <si>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</si>
  <si>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</si>
  <si>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</si>
  <si>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</si>
  <si>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</si>
  <si>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</si>
  <si>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</si>
  <si>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</si>
  <si>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</si>
  <si>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</si>
  <si>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</si>
  <si>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</si>
  <si>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</si>
  <si>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</si>
  <si>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</si>
  <si>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</si>
  <si>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</si>
  <si>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</si>
  <si>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</si>
  <si>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</si>
  <si>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</si>
  <si>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</si>
  <si>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</si>
  <si>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</si>
  <si>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</si>
  <si>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</si>
  <si>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</si>
  <si>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</si>
  <si>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</si>
  <si>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</si>
  <si>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</si>
  <si>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</si>
  <si>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</si>
  <si>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</si>
  <si>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</si>
  <si>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</si>
  <si>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</si>
  <si>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</si>
  <si>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</si>
  <si>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</si>
  <si>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</si>
  <si>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</si>
  <si>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</si>
  <si>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</si>
  <si>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</si>
  <si>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</si>
  <si>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</si>
  <si>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</si>
  <si>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</si>
  <si>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</si>
  <si>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</si>
  <si>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</si>
  <si>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</si>
  <si>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</si>
  <si>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</si>
  <si>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</si>
  <si>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</si>
  <si>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</si>
  <si>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</si>
  <si>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</si>
  <si>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</si>
  <si>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</si>
  <si>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</si>
  <si>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</si>
  <si>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</si>
  <si>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</si>
  <si>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</si>
  <si>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</si>
  <si>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</si>
  <si>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</si>
  <si>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</si>
  <si>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</si>
  <si>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</si>
  <si>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</si>
  <si>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</si>
  <si>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</si>
  <si>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</si>
  <si>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</si>
  <si>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</si>
  <si>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</si>
  <si>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</si>
  <si>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</si>
  <si>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</si>
  <si>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</si>
  <si>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</si>
  <si>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</si>
  <si>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</si>
  <si>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</si>
  <si>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</si>
  <si>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</si>
  <si>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</si>
  <si>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</si>
  <si>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</si>
  <si>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</si>
  <si>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</si>
  <si>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</si>
  <si>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</si>
  <si>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</si>
  <si>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</si>
  <si>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</si>
  <si>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</si>
  <si>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</si>
  <si>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</si>
  <si>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</si>
  <si>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</si>
  <si>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</si>
  <si>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</si>
  <si>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</si>
  <si>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</si>
  <si>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</si>
  <si>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</si>
  <si>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</si>
  <si>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</si>
  <si>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</si>
  <si>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</si>
  <si>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</si>
  <si>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</si>
  <si>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</si>
  <si>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</si>
  <si>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</si>
  <si>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</si>
  <si>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</si>
  <si>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</si>
  <si>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</si>
  <si>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</si>
  <si>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</si>
  <si>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</si>
  <si>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</si>
  <si>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</si>
  <si>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</si>
  <si>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</si>
  <si>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</si>
  <si>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</si>
  <si>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</si>
  <si>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</si>
  <si>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</si>
  <si>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</si>
  <si>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</si>
  <si>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</si>
  <si>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</si>
  <si>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</si>
  <si>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</si>
  <si>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</si>
  <si>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</si>
  <si>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</si>
  <si>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</si>
  <si>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</si>
  <si>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</si>
  <si>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</si>
  <si>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</si>
  <si>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</si>
  <si>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</si>
  <si>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</si>
  <si>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</si>
  <si>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</si>
  <si>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</si>
  <si>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</si>
  <si>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</si>
  <si>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</si>
  <si>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</si>
  <si>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</si>
  <si>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</si>
  <si>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</si>
  <si>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</si>
  <si>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</si>
  <si>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</si>
  <si>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</si>
  <si>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</si>
  <si>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</si>
  <si>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</si>
  <si>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</si>
  <si>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</si>
  <si>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</si>
  <si>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</si>
  <si>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</si>
  <si>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</si>
  <si>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</si>
  <si>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</si>
  <si>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</si>
  <si>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</si>
  <si>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</si>
  <si>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</si>
  <si>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</si>
  <si>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</si>
  <si>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</si>
  <si>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</si>
  <si>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</si>
  <si>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</si>
  <si>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</si>
  <si>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</si>
  <si>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</si>
  <si>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</si>
  <si>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</si>
  <si>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</si>
  <si>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</si>
  <si>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</si>
  <si>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</si>
  <si>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</si>
  <si>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</si>
  <si>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</si>
  <si>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</si>
  <si>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</si>
  <si>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</si>
  <si>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</si>
  <si>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</si>
  <si>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</si>
  <si>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</si>
  <si>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</si>
  <si>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</si>
  <si>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</si>
  <si>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</si>
  <si>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</si>
  <si>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</si>
  <si>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</si>
  <si>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</si>
  <si>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</si>
  <si>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</si>
  <si>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</si>
  <si>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</si>
  <si>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</si>
  <si>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</si>
  <si>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</si>
  <si>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</si>
  <si>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</si>
  <si>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</si>
  <si>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</si>
  <si>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</si>
  <si>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</si>
  <si>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</si>
  <si>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</si>
  <si>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</si>
  <si>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</si>
  <si>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</si>
  <si>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</si>
  <si>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</si>
  <si>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</si>
  <si>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</si>
  <si>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</si>
  <si>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</si>
  <si>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</si>
  <si>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</si>
  <si>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</si>
  <si>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</si>
  <si>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</si>
  <si>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</si>
  <si>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</si>
  <si>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</si>
  <si>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</si>
  <si>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</si>
  <si>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</si>
  <si>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</si>
  <si>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</si>
  <si>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</si>
  <si>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</si>
  <si>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</si>
  <si>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</si>
  <si>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</si>
  <si>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</si>
  <si>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</si>
  <si>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</si>
  <si>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</si>
  <si>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</si>
  <si>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</si>
  <si>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</si>
  <si>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</si>
  <si>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</si>
  <si>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</si>
  <si>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</si>
  <si>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</si>
  <si>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</si>
  <si>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</si>
  <si>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</si>
  <si>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</si>
  <si>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</si>
  <si>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</si>
  <si>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</si>
  <si>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</si>
  <si>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</si>
  <si>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</si>
  <si>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</si>
  <si>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</si>
  <si>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</si>
  <si>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</si>
  <si>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</si>
  <si>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</si>
  <si>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</si>
  <si>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</si>
  <si>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</si>
  <si>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</si>
  <si>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</si>
  <si>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</si>
  <si>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</si>
  <si>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</si>
  <si>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</si>
  <si>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</si>
  <si>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</si>
  <si>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</si>
  <si>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</si>
  <si>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</si>
  <si>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</si>
  <si>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</si>
  <si>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</si>
  <si>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</si>
  <si>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</si>
  <si>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</si>
  <si>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</si>
  <si>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</si>
  <si>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</si>
  <si>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</si>
  <si>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</si>
  <si>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</si>
  <si>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</si>
  <si>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</si>
  <si>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</si>
  <si>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</si>
  <si>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</si>
  <si>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</si>
  <si>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</si>
  <si>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</si>
  <si>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</si>
  <si>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</si>
  <si>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</si>
  <si>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</si>
  <si>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</si>
  <si>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</si>
  <si>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</si>
  <si>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</si>
  <si>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</si>
  <si>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</si>
  <si>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</si>
  <si>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</si>
  <si>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</si>
  <si>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</si>
  <si>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</si>
  <si>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</si>
  <si>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</si>
  <si>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</si>
  <si>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</si>
  <si>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</si>
  <si>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</si>
  <si>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</si>
  <si>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</si>
  <si>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</si>
  <si>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</si>
  <si>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</si>
  <si>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</si>
  <si>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</si>
  <si>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</si>
  <si>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</si>
  <si>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</si>
  <si>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</si>
  <si>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</si>
  <si>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</si>
  <si>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</si>
  <si>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</si>
  <si>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</si>
  <si>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</si>
  <si>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</si>
  <si>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</si>
  <si>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</si>
  <si>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</si>
  <si>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</si>
  <si>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</si>
  <si>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</si>
  <si>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</si>
  <si>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</si>
  <si>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</si>
  <si>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</si>
  <si>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</si>
  <si>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</si>
  <si>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</si>
  <si>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</si>
  <si>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</si>
  <si>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</si>
  <si>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</si>
  <si>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</si>
  <si>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</si>
  <si>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</si>
  <si>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</si>
  <si>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</si>
  <si>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</si>
  <si>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</si>
  <si>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</si>
  <si>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</si>
  <si>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</si>
  <si>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</si>
  <si>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</si>
  <si>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</si>
  <si>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</si>
  <si>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</si>
  <si>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</si>
  <si>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</si>
  <si>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</si>
  <si>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</si>
  <si>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</si>
  <si>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</si>
  <si>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</si>
  <si>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</si>
  <si>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</si>
  <si>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</si>
  <si>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</si>
  <si>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</si>
  <si>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</si>
  <si>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</si>
  <si>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</si>
  <si>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</si>
  <si>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</si>
  <si>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</si>
  <si>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</si>
  <si>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</si>
  <si>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</si>
  <si>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</si>
  <si>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</si>
  <si>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</si>
  <si>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</si>
  <si>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</si>
  <si>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</si>
  <si>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</si>
  <si>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</si>
  <si>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</si>
  <si>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</si>
  <si>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</si>
  <si>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</si>
  <si>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</si>
  <si>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</si>
  <si>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</si>
  <si>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</si>
  <si>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</si>
  <si>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</si>
  <si>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</si>
  <si>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</si>
  <si>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</si>
  <si>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</si>
  <si>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</si>
  <si>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</si>
  <si>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</si>
  <si>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</si>
  <si>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</si>
  <si>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</si>
  <si>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</si>
  <si>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</si>
  <si>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</si>
  <si>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</si>
  <si>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</si>
  <si>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</si>
  <si>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</si>
  <si>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</si>
  <si>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</si>
  <si>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</si>
  <si>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</si>
  <si>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</si>
  <si>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</si>
  <si>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</si>
  <si>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</si>
  <si>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</si>
  <si>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</si>
  <si>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</si>
  <si>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</si>
  <si>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</si>
  <si>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</si>
  <si>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</si>
  <si>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</si>
  <si>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</si>
  <si>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</si>
  <si>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</si>
  <si>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</si>
  <si>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</si>
  <si>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</si>
  <si>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</si>
  <si>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</si>
  <si>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</si>
  <si>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</si>
  <si>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</si>
  <si>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</si>
  <si>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</si>
  <si>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</si>
  <si>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</si>
  <si>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</si>
  <si>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</si>
  <si>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</si>
  <si>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</si>
  <si>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</si>
  <si>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</si>
  <si>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</si>
  <si>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</si>
  <si>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</si>
  <si>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</si>
  <si>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</si>
  <si>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</si>
  <si>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</si>
  <si>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</si>
  <si>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</si>
  <si>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</si>
  <si>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</si>
  <si>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</si>
  <si>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</si>
  <si>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</si>
  <si>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</si>
  <si>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</si>
  <si>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</si>
  <si>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</si>
  <si>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</si>
  <si>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</si>
  <si>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</si>
  <si>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</si>
  <si>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</si>
  <si>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</si>
  <si>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</si>
  <si>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</si>
  <si>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</si>
  <si>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</si>
  <si>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</si>
  <si>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</si>
  <si>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</si>
  <si>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</si>
  <si>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</si>
  <si>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</si>
  <si>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</si>
  <si>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</si>
  <si>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</si>
  <si>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</si>
  <si>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</si>
  <si>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</si>
  <si>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</si>
  <si>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</si>
  <si>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</si>
  <si>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</si>
  <si>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</si>
  <si>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</si>
  <si>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</si>
  <si>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</si>
  <si>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</si>
  <si>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</si>
  <si>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</si>
  <si>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</si>
  <si>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</si>
  <si>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</si>
  <si>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</si>
  <si>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</si>
  <si>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</si>
  <si>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</si>
  <si>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</si>
  <si>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</si>
  <si>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</si>
  <si>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</si>
  <si>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</si>
  <si>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</si>
  <si>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</si>
  <si>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</si>
  <si>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</si>
  <si>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</si>
  <si>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</si>
  <si>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</si>
  <si>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</si>
  <si>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</si>
  <si>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</si>
  <si>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</si>
  <si>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</si>
  <si>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</si>
  <si>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</si>
  <si>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</si>
  <si>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</si>
  <si>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</si>
  <si>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</si>
  <si>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</si>
  <si>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</si>
  <si>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</si>
  <si>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</si>
  <si>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</si>
  <si>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</si>
  <si>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</si>
  <si>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</si>
  <si>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</si>
  <si>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</si>
  <si>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</si>
  <si>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</si>
  <si>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</si>
  <si>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</si>
  <si>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</si>
  <si>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</si>
  <si>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</si>
  <si>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</si>
  <si>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</si>
  <si>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</si>
  <si>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</si>
  <si>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</si>
  <si>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</si>
  <si>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</si>
  <si>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</si>
  <si>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</si>
  <si>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</si>
  <si>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</si>
  <si>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</si>
  <si>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</si>
  <si>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</si>
  <si>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</si>
  <si>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</si>
  <si>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</si>
  <si>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</si>
  <si>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</si>
  <si>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</si>
  <si>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</si>
  <si>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</si>
  <si>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</si>
  <si>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</si>
  <si>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</si>
  <si>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</si>
  <si>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</si>
  <si>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</si>
  <si>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</si>
  <si>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</si>
  <si>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</si>
  <si>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</si>
  <si>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</si>
  <si>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</si>
  <si>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</si>
  <si>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</si>
  <si>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</si>
  <si>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</si>
  <si>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</si>
  <si>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</si>
  <si>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</si>
  <si>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</si>
  <si>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</si>
  <si>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</si>
  <si>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</si>
  <si>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</si>
  <si>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</si>
  <si>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</si>
  <si>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</si>
  <si>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</si>
  <si>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</si>
  <si>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</si>
  <si>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</si>
  <si>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</si>
  <si>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</si>
  <si>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</si>
  <si>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</si>
  <si>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</si>
  <si>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</si>
  <si>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</si>
  <si>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</si>
  <si>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</si>
  <si>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</si>
  <si>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</si>
  <si>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</si>
  <si>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</si>
  <si>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</si>
  <si>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</si>
  <si>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</si>
  <si>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</si>
  <si>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</si>
  <si>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</si>
  <si>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</si>
  <si>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</si>
  <si>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</si>
  <si>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</si>
  <si>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</si>
  <si>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</si>
  <si>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</si>
  <si>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</si>
  <si>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</si>
  <si>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</si>
  <si>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</si>
  <si>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</si>
  <si>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</si>
  <si>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</si>
  <si>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</si>
  <si>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</si>
  <si>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</si>
  <si>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</si>
  <si>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</si>
  <si>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</si>
  <si>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</si>
  <si>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</si>
  <si>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</si>
  <si>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</si>
  <si>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</si>
  <si>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</si>
  <si>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</si>
  <si>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</si>
  <si>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</si>
  <si>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</si>
  <si>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</si>
  <si>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</si>
  <si>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</si>
  <si>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</si>
  <si>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</si>
  <si>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</si>
  <si>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</si>
  <si>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</si>
  <si>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</si>
  <si>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</si>
  <si>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</si>
  <si>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</si>
  <si>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</si>
  <si>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</si>
  <si>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</si>
  <si>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</si>
  <si>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</si>
  <si>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</si>
  <si>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</si>
  <si>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</si>
  <si>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</si>
  <si>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</si>
  <si>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</si>
  <si>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</si>
  <si>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</si>
  <si>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</si>
  <si>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</si>
  <si>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</si>
  <si>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</si>
  <si>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</si>
  <si>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</si>
  <si>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</si>
  <si>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</si>
  <si>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</si>
  <si>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</si>
  <si>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</si>
  <si>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</si>
  <si>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</si>
  <si>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</si>
  <si>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</si>
  <si>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</si>
  <si>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</si>
  <si>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</si>
  <si>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</si>
  <si>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</si>
  <si>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</si>
  <si>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</si>
  <si>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</si>
  <si>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</si>
  <si>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</si>
  <si>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</si>
  <si>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</si>
  <si>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</si>
  <si>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</si>
  <si>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</si>
  <si>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</si>
  <si>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</si>
  <si>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</si>
  <si>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</si>
  <si>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</si>
  <si>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</si>
  <si>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</si>
  <si>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</si>
  <si>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</si>
  <si>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</si>
  <si>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</si>
  <si>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</si>
  <si>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</si>
  <si>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</si>
  <si>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</si>
  <si>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</si>
  <si>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</si>
  <si>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</si>
  <si>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</si>
  <si>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</si>
  <si>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</si>
  <si>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</si>
  <si>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</si>
  <si>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</si>
  <si>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</si>
  <si>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</si>
  <si>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</si>
  <si>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</si>
  <si>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</si>
  <si>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</si>
  <si>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</si>
  <si>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</si>
  <si>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</si>
  <si>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</si>
  <si>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</si>
  <si>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</si>
  <si>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</si>
  <si>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</si>
  <si>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</si>
  <si>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</si>
  <si>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</si>
  <si>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</si>
  <si>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</si>
  <si>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</si>
  <si>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</si>
  <si>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</si>
  <si>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</si>
  <si>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</si>
  <si>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</si>
  <si>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</si>
  <si>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</si>
  <si>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</si>
  <si>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</si>
  <si>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</si>
  <si>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</si>
  <si>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</si>
  <si>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</si>
  <si>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</si>
  <si>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</si>
  <si>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</si>
  <si>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</si>
  <si>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</si>
  <si>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</si>
  <si>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</si>
  <si>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</si>
  <si>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</si>
  <si>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</si>
  <si>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</si>
  <si>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</si>
  <si>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</si>
  <si>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</si>
  <si>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</si>
  <si>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</si>
  <si>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</si>
  <si>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</si>
  <si>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</si>
  <si>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</si>
  <si>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</si>
  <si>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</si>
  <si>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</si>
  <si>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</si>
  <si>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</si>
  <si>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</si>
  <si>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</si>
  <si>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</si>
  <si>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</si>
  <si>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</si>
  <si>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</si>
  <si>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</si>
  <si>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</si>
  <si>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</si>
  <si>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</si>
  <si>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</si>
  <si>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</si>
  <si>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</si>
  <si>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</si>
  <si>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</si>
  <si>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</si>
  <si>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</si>
  <si>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</si>
  <si>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</si>
  <si>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</si>
  <si>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</si>
  <si>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</si>
  <si>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</si>
  <si>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</si>
  <si>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</si>
  <si>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</si>
  <si>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</si>
  <si>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</si>
  <si>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</si>
  <si>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</si>
  <si>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</si>
  <si>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</si>
  <si>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</si>
  <si>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</si>
  <si>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</si>
  <si>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</si>
  <si>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</si>
  <si>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</si>
  <si>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</si>
  <si>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</si>
  <si>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</si>
  <si>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</si>
  <si>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</si>
  <si>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</si>
  <si>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</si>
  <si>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</si>
  <si>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</si>
  <si>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</si>
  <si>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</si>
  <si>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</si>
  <si>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</si>
  <si>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</si>
  <si>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</si>
  <si>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</si>
  <si>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</si>
  <si>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</si>
  <si>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</si>
  <si>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</si>
  <si>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</si>
  <si>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</si>
  <si>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</si>
  <si>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</si>
  <si>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</si>
  <si>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</si>
  <si>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</si>
  <si>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</si>
  <si>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</si>
  <si>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</si>
  <si>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</si>
  <si>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</si>
  <si>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</si>
  <si>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</si>
  <si>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</si>
  <si>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</si>
  <si>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</si>
  <si>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</si>
  <si>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</si>
  <si>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</si>
  <si>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</si>
  <si>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</si>
  <si>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</si>
  <si>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</si>
  <si>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</si>
  <si>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</si>
  <si>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</si>
  <si>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</si>
  <si>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</si>
  <si>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</si>
  <si>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</si>
  <si>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</si>
  <si>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</si>
  <si>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</si>
  <si>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</si>
  <si>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</si>
  <si>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</si>
  <si>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</si>
  <si>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</si>
  <si>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</si>
  <si>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</si>
  <si>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</si>
  <si>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</si>
  <si>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</si>
  <si>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</si>
  <si>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</si>
  <si>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</si>
  <si>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</si>
  <si>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</si>
  <si>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</si>
  <si>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</si>
  <si>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</si>
  <si>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</si>
  <si>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</si>
  <si>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</si>
  <si>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</si>
  <si>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</si>
  <si>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</si>
  <si>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</si>
  <si>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</si>
  <si>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</si>
  <si>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</si>
  <si>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</si>
  <si>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</si>
  <si>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</si>
  <si>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</si>
  <si>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</si>
  <si>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</si>
  <si>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</si>
  <si>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</si>
  <si>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</si>
  <si>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</si>
  <si>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</si>
  <si>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</si>
  <si>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</si>
  <si>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</si>
  <si>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</si>
  <si>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</si>
  <si>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</si>
  <si>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</si>
  <si>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</si>
  <si>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</si>
  <si>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</si>
  <si>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</si>
  <si>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</si>
  <si>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</si>
  <si>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</si>
  <si>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</si>
  <si>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</si>
  <si>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</si>
  <si>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</si>
  <si>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</si>
  <si>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</si>
  <si>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</si>
  <si>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</si>
  <si>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</si>
  <si>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</si>
  <si>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</si>
  <si>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</si>
  <si>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</si>
  <si>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</si>
  <si>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</si>
  <si>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</si>
  <si>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</si>
  <si>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</si>
  <si>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</si>
  <si>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</si>
  <si>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</si>
  <si>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</si>
  <si>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</si>
  <si>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</si>
  <si>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</si>
  <si>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</si>
  <si>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</si>
  <si>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</si>
  <si>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</si>
  <si>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</si>
  <si>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</si>
  <si>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</si>
  <si>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</si>
  <si>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</si>
  <si>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</si>
  <si>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</si>
  <si>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</si>
  <si>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</si>
  <si>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</si>
  <si>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</si>
  <si>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</si>
  <si>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</si>
  <si>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</si>
  <si>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</si>
  <si>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</si>
  <si>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</si>
  <si>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</si>
  <si>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</si>
  <si>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</si>
  <si>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</si>
  <si>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</si>
  <si>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</si>
  <si>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</si>
  <si>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</si>
  <si>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</si>
  <si>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</si>
  <si>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</si>
  <si>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</si>
  <si>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</si>
  <si>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</si>
  <si>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</si>
  <si>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</si>
  <si>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</si>
  <si>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</si>
  <si>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</si>
  <si>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</si>
  <si>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</si>
  <si>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</si>
  <si>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</si>
  <si>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</si>
  <si>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</si>
  <si>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</si>
  <si>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</si>
  <si>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</si>
  <si>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</si>
  <si>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</si>
  <si>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</si>
  <si>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</si>
  <si>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</si>
  <si>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</si>
  <si>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</si>
  <si>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</si>
  <si>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</si>
  <si>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</si>
  <si>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</si>
  <si>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</si>
  <si>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</si>
  <si>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</si>
  <si>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</si>
  <si>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</si>
  <si>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</si>
  <si>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</si>
  <si>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</si>
  <si>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</si>
  <si>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</si>
  <si>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</si>
  <si>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</si>
  <si>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</si>
  <si>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</si>
  <si>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</si>
  <si>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</si>
  <si>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</si>
  <si>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</si>
  <si>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</si>
  <si>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</si>
  <si>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</si>
  <si>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</si>
  <si>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</si>
  <si>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</si>
  <si>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</si>
  <si>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</si>
  <si>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</si>
  <si>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</si>
  <si>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</si>
  <si>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</si>
  <si>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</si>
  <si>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</si>
  <si>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</si>
  <si>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</si>
  <si>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</si>
  <si>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</si>
  <si>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</si>
  <si>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</si>
  <si>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</si>
  <si>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</si>
  <si>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</si>
  <si>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</si>
  <si>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</si>
  <si>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</si>
  <si>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</si>
  <si>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</si>
  <si>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</si>
  <si>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</si>
  <si>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</si>
  <si>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</si>
  <si>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</si>
  <si>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</si>
  <si>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</si>
  <si>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</si>
  <si>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</si>
  <si>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</si>
  <si>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</si>
  <si>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</si>
  <si>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</si>
  <si>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</si>
  <si>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</si>
  <si>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</si>
  <si>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</si>
  <si>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</si>
  <si>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</si>
  <si>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</si>
  <si>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</si>
  <si>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</si>
  <si>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</si>
  <si>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</si>
  <si>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</si>
  <si>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</si>
  <si>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</si>
  <si>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</si>
  <si>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</si>
  <si>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</si>
  <si>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</si>
  <si>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</si>
  <si>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</si>
  <si>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</si>
  <si>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</si>
  <si>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</si>
  <si>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</si>
  <si>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</si>
  <si>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</si>
  <si>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</si>
  <si>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</si>
  <si>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</si>
  <si>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</si>
  <si>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</si>
  <si>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</si>
  <si>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</si>
  <si>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</si>
  <si>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</si>
  <si>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</si>
  <si>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</si>
  <si>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</si>
  <si>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</si>
  <si>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</si>
  <si>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</si>
  <si>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</si>
  <si>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</si>
  <si>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</si>
  <si>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</si>
  <si>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</si>
  <si>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</si>
  <si>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</si>
  <si>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</si>
  <si>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</si>
  <si>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</si>
  <si>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</si>
  <si>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</si>
  <si>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</si>
  <si>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</si>
  <si>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</si>
  <si>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</si>
  <si>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</si>
  <si>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</si>
  <si>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</si>
  <si>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</si>
  <si>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</si>
  <si>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</si>
  <si>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</si>
  <si>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</si>
  <si>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</si>
  <si>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</si>
  <si>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</si>
  <si>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</si>
  <si>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</si>
  <si>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</si>
  <si>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</si>
  <si>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</si>
  <si>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</si>
  <si>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</si>
  <si>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</si>
  <si>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</si>
  <si>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</si>
  <si>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</si>
  <si>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</si>
  <si>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</si>
  <si>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</si>
  <si>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</si>
  <si>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</si>
  <si>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</si>
  <si>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</si>
  <si>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</si>
  <si>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</si>
  <si>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</si>
  <si>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</si>
  <si>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</si>
  <si>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</si>
  <si>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</si>
  <si>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</si>
  <si>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</si>
  <si>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</si>
  <si>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</si>
  <si>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</si>
  <si>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</si>
  <si>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</si>
  <si>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</si>
  <si>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</si>
  <si>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</si>
  <si>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</si>
  <si>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</si>
  <si>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</si>
  <si>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</si>
  <si>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</si>
  <si>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</si>
  <si>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</si>
  <si>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</si>
  <si>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</si>
  <si>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</si>
  <si>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</si>
  <si>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</si>
  <si>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</si>
  <si>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</si>
  <si>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</si>
  <si>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</si>
  <si>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</si>
  <si>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</si>
  <si>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</si>
  <si>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</si>
  <si>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</si>
  <si>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</si>
  <si>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</si>
  <si>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</si>
  <si>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</si>
  <si>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</si>
  <si>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</si>
  <si>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</si>
  <si>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</si>
  <si>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</si>
  <si>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</si>
  <si>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</si>
  <si>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</si>
  <si>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</si>
  <si>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</si>
  <si>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</si>
  <si>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</si>
  <si>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</si>
  <si>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</si>
  <si>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</si>
  <si>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</si>
  <si>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</si>
  <si>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</si>
  <si>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</si>
  <si>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</si>
  <si>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</si>
  <si>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</si>
  <si>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</si>
  <si>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</si>
  <si>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</si>
  <si>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</si>
  <si>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</si>
  <si>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</si>
  <si>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</si>
  <si>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</si>
  <si>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</si>
  <si>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</si>
  <si>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</si>
  <si>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</si>
  <si>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</si>
  <si>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</si>
  <si>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</si>
  <si>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</si>
  <si>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</si>
  <si>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</si>
  <si>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</si>
  <si>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</si>
  <si>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</si>
  <si>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</si>
  <si>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</si>
  <si>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</si>
  <si>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</si>
  <si>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</si>
  <si>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</si>
  <si>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</si>
  <si>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</si>
  <si>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</si>
  <si>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</si>
  <si>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</si>
  <si>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</si>
  <si>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</si>
  <si>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</si>
  <si>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</si>
  <si>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</si>
  <si>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</si>
  <si>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</si>
  <si>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</si>
  <si>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</si>
  <si>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</si>
  <si>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</si>
  <si>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</si>
  <si>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</si>
  <si>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</si>
  <si>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</si>
  <si>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</si>
  <si>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</si>
  <si>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</si>
  <si>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</si>
  <si>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</si>
  <si>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</si>
  <si>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</si>
  <si>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</si>
  <si>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</si>
  <si>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</si>
  <si>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</si>
  <si>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</si>
  <si>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</si>
  <si>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</si>
  <si>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</si>
  <si>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</si>
  <si>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</si>
  <si>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</si>
  <si>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</si>
  <si>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</si>
  <si>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</si>
  <si>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</si>
  <si>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</si>
  <si>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</si>
  <si>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</si>
  <si>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</si>
  <si>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</si>
  <si>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</si>
  <si>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</si>
  <si>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</si>
  <si>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</si>
  <si>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</si>
  <si>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</si>
  <si>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</si>
  <si>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</si>
  <si>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</si>
  <si>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</si>
  <si>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</si>
  <si>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</si>
  <si>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</si>
  <si>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</si>
  <si>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</si>
  <si>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</si>
  <si>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</si>
  <si>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</si>
  <si>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</si>
  <si>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</si>
  <si>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</si>
  <si>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</si>
  <si>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</si>
  <si>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</si>
  <si>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</si>
  <si>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</si>
  <si>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</si>
  <si>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</si>
  <si>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</si>
  <si>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</si>
  <si>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</si>
  <si>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</si>
  <si>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</si>
  <si>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</si>
  <si>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</si>
  <si>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</si>
  <si>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</si>
  <si>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</si>
  <si>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</si>
  <si>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</si>
  <si>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</si>
  <si>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</si>
  <si>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</si>
  <si>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</si>
  <si>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</si>
  <si>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</si>
  <si>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</si>
  <si>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</si>
  <si>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</si>
  <si>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</si>
  <si>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</si>
  <si>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</si>
  <si>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</si>
  <si>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</si>
  <si>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</si>
  <si>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</si>
  <si>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</si>
  <si>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</si>
  <si>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</si>
  <si>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</si>
  <si>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</si>
  <si>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</si>
  <si>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</si>
  <si>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</si>
  <si>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</si>
  <si>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</si>
  <si>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</si>
  <si>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</si>
  <si>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</si>
  <si>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</si>
  <si>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</si>
  <si>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</si>
  <si>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</si>
  <si>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</si>
  <si>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</si>
  <si>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</si>
  <si>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</si>
  <si>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</si>
  <si>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</si>
  <si>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</si>
  <si>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</si>
  <si>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</si>
  <si>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</si>
  <si>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</si>
  <si>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</si>
  <si>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</si>
  <si>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</si>
  <si>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</si>
  <si>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</si>
  <si>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</si>
  <si>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</si>
  <si>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</si>
  <si>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</si>
  <si>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</si>
  <si>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</si>
  <si>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</si>
  <si>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</si>
  <si>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</si>
  <si>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</si>
  <si>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</si>
  <si>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</si>
  <si>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</si>
  <si>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</si>
  <si>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</si>
  <si>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</si>
  <si>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</si>
  <si>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</si>
  <si>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</si>
  <si>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</si>
  <si>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</si>
  <si>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</si>
  <si>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</si>
  <si>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</si>
  <si>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</si>
  <si>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</si>
  <si>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</si>
  <si>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</si>
  <si>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</si>
  <si>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</si>
  <si>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</si>
  <si>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</si>
  <si>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</si>
  <si>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</si>
  <si>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</si>
  <si>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</si>
  <si>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</si>
  <si>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</si>
  <si>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</si>
  <si>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</si>
  <si>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</si>
  <si>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</si>
  <si>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</si>
  <si>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</si>
  <si>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</si>
  <si>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</si>
  <si>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</si>
  <si>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</si>
  <si>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</si>
  <si>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</si>
  <si>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</si>
  <si>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</si>
  <si>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</si>
  <si>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</si>
  <si>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</si>
  <si>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</si>
  <si>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</si>
  <si>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</si>
  <si>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</si>
  <si>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</si>
  <si>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</si>
  <si>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</si>
  <si>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</si>
  <si>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</si>
  <si>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</si>
  <si>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</si>
  <si>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</si>
  <si>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</si>
  <si>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</si>
  <si>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</si>
  <si>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</si>
  <si>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</si>
  <si>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</si>
  <si>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</si>
  <si>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</si>
  <si>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</si>
  <si>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</si>
  <si>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</si>
  <si>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</si>
  <si>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</si>
  <si>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</si>
  <si>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</si>
  <si>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</si>
  <si>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</si>
  <si>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</si>
  <si>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</si>
  <si>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</si>
  <si>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</si>
  <si>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</si>
  <si>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</si>
  <si>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</si>
  <si>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</si>
  <si>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</si>
  <si>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</si>
  <si>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</si>
  <si>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</si>
  <si>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</si>
  <si>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</si>
  <si>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</si>
  <si>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</si>
  <si>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</si>
  <si>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</si>
  <si>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</si>
  <si>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</si>
  <si>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</si>
  <si>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</si>
  <si>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</si>
  <si>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</si>
  <si>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</si>
  <si>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</si>
  <si>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</si>
  <si>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</si>
  <si>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</si>
  <si>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</si>
  <si>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</si>
  <si>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</si>
  <si>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</si>
  <si>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</si>
  <si>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</si>
  <si>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</si>
  <si>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</si>
  <si>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</si>
  <si>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</si>
  <si>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</si>
  <si>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</si>
  <si>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</si>
  <si>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</si>
  <si>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</si>
  <si>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</si>
  <si>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</si>
  <si>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</si>
  <si>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</si>
  <si>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</si>
  <si>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</si>
  <si>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</si>
  <si>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</si>
  <si>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</si>
  <si>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</si>
  <si>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</si>
  <si>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</si>
  <si>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</si>
  <si>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</si>
  <si>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</si>
  <si>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</si>
  <si>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</si>
  <si>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</si>
  <si>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</si>
  <si>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</si>
  <si>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</si>
  <si>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</si>
  <si>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</si>
  <si>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</si>
  <si>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</si>
  <si>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</si>
  <si>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</si>
  <si>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</si>
  <si>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</si>
  <si>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</si>
  <si>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</si>
  <si>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</si>
  <si>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</si>
  <si>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</si>
  <si>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</si>
  <si>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</si>
  <si>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</si>
  <si>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</si>
  <si>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</si>
  <si>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</si>
  <si>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</si>
  <si>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</si>
  <si>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</si>
  <si>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</si>
  <si>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</si>
  <si>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</si>
  <si>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</si>
  <si>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</si>
  <si>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</si>
  <si>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</si>
  <si>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</si>
  <si>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</si>
  <si>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</si>
  <si>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</si>
  <si>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</si>
  <si>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</si>
  <si>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</si>
  <si>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</si>
  <si>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</si>
  <si>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</si>
  <si>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</si>
  <si>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</si>
  <si>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</si>
  <si>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</si>
  <si>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</si>
  <si>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</si>
  <si>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</si>
  <si>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</si>
  <si>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</si>
  <si>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</si>
  <si>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</si>
  <si>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</si>
  <si>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</si>
  <si>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</si>
  <si>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</si>
  <si>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</si>
  <si>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</si>
  <si>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</si>
  <si>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</si>
  <si>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</si>
  <si>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</si>
  <si>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</si>
  <si>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</si>
  <si>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</si>
  <si>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</si>
  <si>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</si>
  <si>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</si>
  <si>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</si>
  <si>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</si>
  <si>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</si>
  <si>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</si>
  <si>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</si>
  <si>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</si>
  <si>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</si>
  <si>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</si>
  <si>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</si>
  <si>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</si>
  <si>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</si>
  <si>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</si>
  <si>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</si>
  <si>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</si>
  <si>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</si>
  <si>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</si>
  <si>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</si>
  <si>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</si>
  <si>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</si>
  <si>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</si>
  <si>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</si>
  <si>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</si>
  <si>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</si>
  <si>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</si>
  <si>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</si>
  <si>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</si>
  <si>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</si>
  <si>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</si>
  <si>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</si>
  <si>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</si>
  <si>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</si>
  <si>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</si>
  <si>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</si>
  <si>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</si>
  <si>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</si>
  <si>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</si>
  <si>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</si>
  <si>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</si>
  <si>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</si>
  <si>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</si>
  <si>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</si>
  <si>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</si>
  <si>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</si>
  <si>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</si>
  <si>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</si>
  <si>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</si>
  <si>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</si>
  <si>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</si>
  <si>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</si>
  <si>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</si>
  <si>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</si>
  <si>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</si>
  <si>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</si>
  <si>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</si>
  <si>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</si>
  <si>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</si>
  <si>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</si>
  <si>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</si>
  <si>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</si>
  <si>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</si>
  <si>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</si>
  <si>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</si>
  <si>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</si>
  <si>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</si>
  <si>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</si>
  <si>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</si>
  <si>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</si>
  <si>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</si>
  <si>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</si>
  <si>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</si>
  <si>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</si>
  <si>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</si>
  <si>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</si>
  <si>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</si>
  <si>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</si>
  <si>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</si>
  <si>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</si>
  <si>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</si>
  <si>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</si>
  <si>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</si>
  <si>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</si>
  <si>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</si>
  <si>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</si>
  <si>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</si>
  <si>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</si>
  <si>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</si>
  <si>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</si>
  <si>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</si>
  <si>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</si>
  <si>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</si>
  <si>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</si>
  <si>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</si>
  <si>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</si>
  <si>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</si>
  <si>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</si>
  <si>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</si>
  <si>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</si>
  <si>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</si>
  <si>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</si>
  <si>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</si>
  <si>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</si>
  <si>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</si>
  <si>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</si>
  <si>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</si>
  <si>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</si>
  <si>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</si>
  <si>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</si>
  <si>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</si>
  <si>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</si>
  <si>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</si>
  <si>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</si>
  <si>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</si>
  <si>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</si>
  <si>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</si>
  <si>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</si>
  <si>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</si>
  <si>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</si>
  <si>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</si>
  <si>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</si>
  <si>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</si>
  <si>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</si>
  <si>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</si>
  <si>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</si>
  <si>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</si>
  <si>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</si>
  <si>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</si>
  <si>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</si>
  <si>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</si>
  <si>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</si>
  <si>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</si>
  <si>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</si>
  <si>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</si>
  <si>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</si>
  <si>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</si>
  <si>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</si>
  <si>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</si>
  <si>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</si>
  <si>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</si>
  <si>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</si>
  <si>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</si>
  <si>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</si>
  <si>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</si>
  <si>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</si>
  <si>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</si>
  <si>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</si>
  <si>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</si>
  <si>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</si>
  <si>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</si>
  <si>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</si>
  <si>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</si>
  <si>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</si>
  <si>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</si>
  <si>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</si>
  <si>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</si>
  <si>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</si>
  <si>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</si>
  <si>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</si>
  <si>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</si>
  <si>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</si>
  <si>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</si>
  <si>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</si>
  <si>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</si>
  <si>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</si>
  <si>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</si>
  <si>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</si>
  <si>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</si>
  <si>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</si>
  <si>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</si>
  <si>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</si>
  <si>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</si>
  <si>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</si>
  <si>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</si>
  <si>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</si>
  <si>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</si>
  <si>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</si>
  <si>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</si>
  <si>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</si>
  <si>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</si>
  <si>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</si>
  <si>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</si>
  <si>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</si>
  <si>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</si>
  <si>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</si>
  <si>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</si>
  <si>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</si>
  <si>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</si>
  <si>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</si>
  <si>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</si>
  <si>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</si>
  <si>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</si>
  <si>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</si>
  <si>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</si>
  <si>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</si>
  <si>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</si>
  <si>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</si>
  <si>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</si>
  <si>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</si>
  <si>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</si>
  <si>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</si>
  <si>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</si>
  <si>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</si>
  <si>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</si>
  <si>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</si>
  <si>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</si>
  <si>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</si>
  <si>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</si>
  <si>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</si>
  <si>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</si>
  <si>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</si>
  <si>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</si>
  <si>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</si>
  <si>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</si>
  <si>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</si>
  <si>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</si>
  <si>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</si>
  <si>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</si>
  <si>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</si>
  <si>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</si>
  <si>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</si>
  <si>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</si>
  <si>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</si>
  <si>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</si>
  <si>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</si>
  <si>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</si>
  <si>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</si>
  <si>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</si>
  <si>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</si>
  <si>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</si>
  <si>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</si>
  <si>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</si>
  <si>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</si>
  <si>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</si>
  <si>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</si>
  <si>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</si>
  <si>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</si>
  <si>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</si>
  <si>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</si>
  <si>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</si>
  <si>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</si>
  <si>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</si>
  <si>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</si>
  <si>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</si>
  <si>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</si>
  <si>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</si>
  <si>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</si>
  <si>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</si>
  <si>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</si>
  <si>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</si>
  <si>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</si>
  <si>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</si>
  <si>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</si>
  <si>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</si>
  <si>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</si>
  <si>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</si>
  <si>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</si>
  <si>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</si>
  <si>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</si>
  <si>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</si>
  <si>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</si>
  <si>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</si>
  <si>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</si>
  <si>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</si>
  <si>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</si>
  <si>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</si>
  <si>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</si>
  <si>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</si>
  <si>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</si>
  <si>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</si>
  <si>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</si>
  <si>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</si>
  <si>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</si>
  <si>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</si>
  <si>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</si>
  <si>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</si>
  <si>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</si>
  <si>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</si>
  <si>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</si>
  <si>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</si>
  <si>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</si>
  <si>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</si>
  <si>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</si>
  <si>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</si>
  <si>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</si>
  <si>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</si>
  <si>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</si>
  <si>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</si>
  <si>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</si>
  <si>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</si>
  <si>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</si>
  <si>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</si>
  <si>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</si>
  <si>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</si>
  <si>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</si>
  <si>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</si>
  <si>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</si>
  <si>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</si>
  <si>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</si>
  <si>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</si>
  <si>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</si>
  <si>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</si>
  <si>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</si>
  <si>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</si>
  <si>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</si>
  <si>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</si>
  <si>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</si>
  <si>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</si>
  <si>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</si>
  <si>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</si>
  <si>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</si>
  <si>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</si>
  <si>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</si>
  <si>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</si>
  <si>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</si>
  <si>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</si>
  <si>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</si>
  <si>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</si>
  <si>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</si>
  <si>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</si>
  <si>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</si>
  <si>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</si>
  <si>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</si>
  <si>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</si>
  <si>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</si>
  <si>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</si>
  <si>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</si>
  <si>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</si>
  <si>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</si>
  <si>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</si>
  <si>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</si>
  <si>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</si>
  <si>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</si>
  <si>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</si>
  <si>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</si>
  <si>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</si>
  <si>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</si>
  <si>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</si>
  <si>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</si>
  <si>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</si>
  <si>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</si>
  <si>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</si>
  <si>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</si>
  <si>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</si>
  <si>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</si>
  <si>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</si>
  <si>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</si>
  <si>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</si>
  <si>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</si>
  <si>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</si>
  <si>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</si>
  <si>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</si>
  <si>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</si>
  <si>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</si>
  <si>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</si>
  <si>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</si>
  <si>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</si>
  <si>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</si>
  <si>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</si>
  <si>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</si>
  <si>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</si>
  <si>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</si>
  <si>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</si>
  <si>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</si>
  <si>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</si>
  <si>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</si>
  <si>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</si>
  <si>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</si>
  <si>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</si>
  <si>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</si>
  <si>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</si>
  <si>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</si>
  <si>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</si>
  <si>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</si>
  <si>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</si>
  <si>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</si>
  <si>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</si>
  <si>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</si>
  <si>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</si>
  <si>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</si>
  <si>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</si>
  <si>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</si>
  <si>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</si>
  <si>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</si>
  <si>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</si>
  <si>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</si>
  <si>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</si>
  <si>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</si>
  <si>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</si>
  <si>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</si>
  <si>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</si>
  <si>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</si>
  <si>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</si>
  <si>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</si>
  <si>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</si>
  <si>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</si>
  <si>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</si>
  <si>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</si>
  <si>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</si>
  <si>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</si>
  <si>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</si>
  <si>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</si>
  <si>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</si>
  <si>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</si>
  <si>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</si>
  <si>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</si>
  <si>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</si>
  <si>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</si>
  <si>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</si>
  <si>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</si>
  <si>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</si>
  <si>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</si>
  <si>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</si>
  <si>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</si>
  <si>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</si>
  <si>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</si>
  <si>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</si>
  <si>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</si>
  <si>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</si>
  <si>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</si>
  <si>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</si>
  <si>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</si>
  <si>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</si>
  <si>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</si>
  <si>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</si>
  <si>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</si>
  <si>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</si>
  <si>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</si>
  <si>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</si>
  <si>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</si>
  <si>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</si>
  <si>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</si>
  <si>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</si>
  <si>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</si>
  <si>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</si>
  <si>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</si>
  <si>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</si>
  <si>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</si>
  <si>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</si>
  <si>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</si>
  <si>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</si>
  <si>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</si>
  <si>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</si>
  <si>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</si>
  <si>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</si>
  <si>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</si>
  <si>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</si>
  <si>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</si>
  <si>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</si>
  <si>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</si>
  <si>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</si>
  <si>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</si>
  <si>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</si>
  <si>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</si>
  <si>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</si>
  <si>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</si>
  <si>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</si>
  <si>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</si>
  <si>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</si>
  <si>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</si>
  <si>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</si>
  <si>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</si>
  <si>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</si>
  <si>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</si>
  <si>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</si>
  <si>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</si>
  <si>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</si>
  <si>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</si>
  <si>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</si>
  <si>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</si>
  <si>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</si>
  <si>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</si>
  <si>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</si>
  <si>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</si>
  <si>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</si>
  <si>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</si>
  <si>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</si>
  <si>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</si>
  <si>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</si>
  <si>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</si>
  <si>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</si>
  <si>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</si>
  <si>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</si>
  <si>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</si>
  <si>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</si>
  <si>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</si>
  <si>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</si>
  <si>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</si>
  <si>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</si>
  <si>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</si>
  <si>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</si>
  <si>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</si>
  <si>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</si>
  <si>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</si>
  <si>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</si>
  <si>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</si>
  <si>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</si>
  <si>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</si>
  <si>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</si>
  <si>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</si>
  <si>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</si>
  <si>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</si>
  <si>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</si>
  <si>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</si>
  <si>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</si>
  <si>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</si>
  <si>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</si>
  <si>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</si>
  <si>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</si>
  <si>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</si>
  <si>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</si>
  <si>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</si>
  <si>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</si>
  <si>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</si>
  <si>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</si>
  <si>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</si>
  <si>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</si>
  <si>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</si>
  <si>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</si>
  <si>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</si>
  <si>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</si>
  <si>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</si>
  <si>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</si>
  <si>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</si>
  <si>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</si>
  <si>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</si>
  <si>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</si>
  <si>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</si>
  <si>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</si>
  <si>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</si>
  <si>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</si>
  <si>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</si>
  <si>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</si>
  <si>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</si>
  <si>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</si>
  <si>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</si>
  <si>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</si>
  <si>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</si>
  <si>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</si>
  <si>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</si>
  <si>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</si>
  <si>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</si>
  <si>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</si>
  <si>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</si>
  <si>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</si>
  <si>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</si>
  <si>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</si>
  <si>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</si>
  <si>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</si>
  <si>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</si>
  <si>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</si>
  <si>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</si>
  <si>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</si>
  <si>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</si>
  <si>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</si>
  <si>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</si>
  <si>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</si>
  <si>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</si>
  <si>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</si>
  <si>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</si>
  <si>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</si>
  <si>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</si>
  <si>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</si>
  <si>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</si>
  <si>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</si>
  <si>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</si>
  <si>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</si>
  <si>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</si>
  <si>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</si>
  <si>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</si>
  <si>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</si>
  <si>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</si>
  <si>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</si>
  <si>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</si>
  <si>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</si>
  <si>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</si>
  <si>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</si>
  <si>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</si>
  <si>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</si>
  <si>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</si>
  <si>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</si>
  <si>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</si>
  <si>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</si>
  <si>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</si>
  <si>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</si>
  <si>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</si>
  <si>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</si>
  <si>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</si>
  <si>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</si>
  <si>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</si>
  <si>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</si>
  <si>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</si>
  <si>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</si>
  <si>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</si>
  <si>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</si>
  <si>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</si>
  <si>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</si>
  <si>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</si>
  <si>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</si>
  <si>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</si>
  <si>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</si>
  <si>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</si>
  <si>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</si>
  <si>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</si>
  <si>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</si>
  <si>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</si>
  <si>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</si>
  <si>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</si>
  <si>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</si>
  <si>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</si>
  <si>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</si>
  <si>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</si>
  <si>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</si>
  <si>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</si>
  <si>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</si>
  <si>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</si>
  <si>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</si>
  <si>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</si>
  <si>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</si>
  <si>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</si>
  <si>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</si>
  <si>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</si>
  <si>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</si>
  <si>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</si>
  <si>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</si>
  <si>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</si>
  <si>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</si>
  <si>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</si>
  <si>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</si>
  <si>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</si>
  <si>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</si>
  <si>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</si>
  <si>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</si>
  <si>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</si>
  <si>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</si>
  <si>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</si>
  <si>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</si>
  <si>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</si>
  <si>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</si>
  <si>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</si>
  <si>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</si>
  <si>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</si>
  <si>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</si>
  <si>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</si>
  <si>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</si>
  <si>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</si>
  <si>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</si>
  <si>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</si>
  <si>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</si>
  <si>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</si>
  <si>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</si>
  <si>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</si>
  <si>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</si>
  <si>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</si>
  <si>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</si>
  <si>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</si>
  <si>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</si>
  <si>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</si>
  <si>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</si>
  <si>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</si>
  <si>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</si>
  <si>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</si>
  <si>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</si>
  <si>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</si>
  <si>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</si>
  <si>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</si>
  <si>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</si>
  <si>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</si>
  <si>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</si>
  <si>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</si>
  <si>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</si>
  <si>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</si>
  <si>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</si>
  <si>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</si>
  <si>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</si>
  <si>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</si>
  <si>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</si>
  <si>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</si>
  <si>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</si>
  <si>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</si>
  <si>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</si>
  <si>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</si>
  <si>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</si>
  <si>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</si>
  <si>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</si>
  <si>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</si>
  <si>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</si>
  <si>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</si>
  <si>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</si>
  <si>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</si>
  <si>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</si>
  <si>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</si>
  <si>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</si>
  <si>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</si>
  <si>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</si>
  <si>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</si>
  <si>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</si>
  <si>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</si>
  <si>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</si>
  <si>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</si>
  <si>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</si>
  <si>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</si>
  <si>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</si>
  <si>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</si>
  <si>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</si>
  <si>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</si>
  <si>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</si>
  <si>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</si>
  <si>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</si>
  <si>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</si>
  <si>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</si>
  <si>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</si>
  <si>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</si>
  <si>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</si>
  <si>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</si>
  <si>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</si>
  <si>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</si>
  <si>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</si>
  <si>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</si>
  <si>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</si>
  <si>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</si>
  <si>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</si>
  <si>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</si>
  <si>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</si>
  <si>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</si>
  <si>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</si>
  <si>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</si>
  <si>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</si>
  <si>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</si>
  <si>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</si>
  <si>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</si>
  <si>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</si>
  <si>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</si>
  <si>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</si>
  <si>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</si>
  <si>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</si>
  <si>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</si>
  <si>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</si>
  <si>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</si>
  <si>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</si>
  <si>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</si>
  <si>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</si>
  <si>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</si>
  <si>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</si>
  <si>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</si>
  <si>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</si>
  <si>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</si>
  <si>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</si>
  <si>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</si>
  <si>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</si>
  <si>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</si>
  <si>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</si>
  <si>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</si>
  <si>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</si>
  <si>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</si>
  <si>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</si>
  <si>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</si>
  <si>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</si>
  <si>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</si>
  <si>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</si>
  <si>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</si>
  <si>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</si>
  <si>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</si>
  <si>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</si>
  <si>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</si>
  <si>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</si>
  <si>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</si>
  <si>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</si>
  <si>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</si>
  <si>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</si>
  <si>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</si>
  <si>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</si>
  <si>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</si>
  <si>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</si>
  <si>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</si>
  <si>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</si>
  <si>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</si>
  <si>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</si>
  <si>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</si>
  <si>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</si>
  <si>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</si>
  <si>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</si>
  <si>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</si>
  <si>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</si>
  <si>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</si>
  <si>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</si>
  <si>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</si>
  <si>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</si>
  <si>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</si>
  <si>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</si>
  <si>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</si>
  <si>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</si>
  <si>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</si>
  <si>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</si>
  <si>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</si>
  <si>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</si>
  <si>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</si>
  <si>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</si>
  <si>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</si>
  <si>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</si>
  <si>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</si>
  <si>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</si>
  <si>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</si>
  <si>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</si>
  <si>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</si>
  <si>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</si>
  <si>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</si>
  <si>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</si>
  <si>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</si>
  <si>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</si>
  <si>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</si>
  <si>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</si>
  <si>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</si>
  <si>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</si>
  <si>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</si>
  <si>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</si>
  <si>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</si>
  <si>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</si>
  <si>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</si>
  <si>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</si>
  <si>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</si>
  <si>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</si>
  <si>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</si>
  <si>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</si>
  <si>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</si>
  <si>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</si>
  <si>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</si>
  <si>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</si>
  <si>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</si>
  <si>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</si>
  <si>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</si>
  <si>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</si>
  <si>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</si>
  <si>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</si>
  <si>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</si>
  <si>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</si>
  <si>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</si>
  <si>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</si>
  <si>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</si>
  <si>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</si>
  <si>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</si>
  <si>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</si>
  <si>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</si>
  <si>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</si>
  <si>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</si>
  <si>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</si>
  <si>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</si>
  <si>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</si>
  <si>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</si>
  <si>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</si>
  <si>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</si>
  <si>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</si>
  <si>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</si>
  <si>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</si>
  <si>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</si>
  <si>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</si>
  <si>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</si>
  <si>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</si>
  <si>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</si>
  <si>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</si>
  <si>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</si>
  <si>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</si>
  <si>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</si>
  <si>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</si>
  <si>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</si>
  <si>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</si>
  <si>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</si>
  <si>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</si>
  <si>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</si>
  <si>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</si>
  <si>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</si>
  <si>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</si>
  <si>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</si>
  <si>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</si>
  <si>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</si>
  <si>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</si>
  <si>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</si>
  <si>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</si>
  <si>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</si>
  <si>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</si>
  <si>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</si>
  <si>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</si>
  <si>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</si>
  <si>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</si>
  <si>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</si>
  <si>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</si>
  <si>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</si>
  <si>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</si>
  <si>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</si>
  <si>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</si>
  <si>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</si>
  <si>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</si>
  <si>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</si>
  <si>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</si>
  <si>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</si>
  <si>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</si>
  <si>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</si>
  <si>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</si>
  <si>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</si>
  <si>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</si>
  <si>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</si>
  <si>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</si>
  <si>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</si>
  <si>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</si>
  <si>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</si>
  <si>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</si>
  <si>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</si>
  <si>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</si>
  <si>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</si>
  <si>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</si>
  <si>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</si>
  <si>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</si>
  <si>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</si>
  <si>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</si>
  <si>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</si>
  <si>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</si>
  <si>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</si>
  <si>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</si>
  <si>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</si>
  <si>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</si>
  <si>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</si>
  <si>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</si>
  <si>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</si>
  <si>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</si>
  <si>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</si>
  <si>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</si>
  <si>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</si>
  <si>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</si>
  <si>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</si>
  <si>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</si>
  <si>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</si>
  <si>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</si>
  <si>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</si>
  <si>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</si>
  <si>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</si>
  <si>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</si>
  <si>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</si>
  <si>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</si>
  <si>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</si>
  <si>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</si>
  <si>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</si>
  <si>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</si>
  <si>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</si>
  <si>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</si>
  <si>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</si>
  <si>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</si>
  <si>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</si>
  <si>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</si>
  <si>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</si>
  <si>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</si>
  <si>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</si>
  <si>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</si>
  <si>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</si>
  <si>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</si>
  <si>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</si>
  <si>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</si>
  <si>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</si>
  <si>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</si>
  <si>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</si>
  <si>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</si>
  <si>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</si>
  <si>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</si>
  <si>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</si>
  <si>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</si>
  <si>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</si>
  <si>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</si>
  <si>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</si>
  <si>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</si>
  <si>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</si>
  <si>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</si>
  <si>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</si>
  <si>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</si>
  <si>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</si>
  <si>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</si>
  <si>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</si>
  <si>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</si>
  <si>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</si>
  <si>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</si>
  <si>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</si>
  <si>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</si>
  <si>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</si>
  <si>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</si>
  <si>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</si>
  <si>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</si>
  <si>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</si>
  <si>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</si>
  <si>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</si>
  <si>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</si>
  <si>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</si>
  <si>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</si>
  <si>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</si>
  <si>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</si>
  <si>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</si>
  <si>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</si>
  <si>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</si>
  <si>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</si>
  <si>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</si>
  <si>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</si>
  <si>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</si>
  <si>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</si>
  <si>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</si>
  <si>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</si>
  <si>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</si>
  <si>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</si>
  <si>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</si>
  <si>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</si>
  <si>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</si>
  <si>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</si>
  <si>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</si>
  <si>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</si>
  <si>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</si>
  <si>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</si>
  <si>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</si>
  <si>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</si>
  <si>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</si>
  <si>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</si>
  <si>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</si>
  <si>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</si>
  <si>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</si>
  <si>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</si>
  <si>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</si>
  <si>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</si>
  <si>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</si>
  <si>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</si>
  <si>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</si>
  <si>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</si>
  <si>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</si>
  <si>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</si>
  <si>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</si>
  <si>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</si>
  <si>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</si>
  <si>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</si>
  <si>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</si>
  <si>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</si>
  <si>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</si>
  <si>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</si>
  <si>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</si>
  <si>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</si>
  <si>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</si>
  <si>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</si>
  <si>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</si>
  <si>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</si>
  <si>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</si>
  <si>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</si>
  <si>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</si>
  <si>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</si>
  <si>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</si>
  <si>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</si>
  <si>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</si>
  <si>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</si>
  <si>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</si>
  <si>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</si>
  <si>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</si>
  <si>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</si>
  <si>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</si>
  <si>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</si>
  <si>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</si>
  <si>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</si>
  <si>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</si>
  <si>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</si>
  <si>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</si>
  <si>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</si>
  <si>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</si>
  <si>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</si>
  <si>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</si>
  <si>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</si>
  <si>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</si>
  <si>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</si>
  <si>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</si>
  <si>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</si>
  <si>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</si>
  <si>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</si>
  <si>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</si>
  <si>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</si>
  <si>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</si>
  <si>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</si>
  <si>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</si>
  <si>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</si>
  <si>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</si>
  <si>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</si>
  <si>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</si>
  <si>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</si>
  <si>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</si>
  <si>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</si>
  <si>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</si>
  <si>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</si>
  <si>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</si>
  <si>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</si>
  <si>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</si>
  <si>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</si>
  <si>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</si>
  <si>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</si>
  <si>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</si>
  <si>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</si>
  <si>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</si>
  <si>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</si>
  <si>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</si>
  <si>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</si>
  <si>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</si>
  <si>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</si>
  <si>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</si>
  <si>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</si>
  <si>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</si>
  <si>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</si>
  <si>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</si>
  <si>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</si>
  <si>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</si>
  <si>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</si>
  <si>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</si>
  <si>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</si>
  <si>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</si>
  <si>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</si>
  <si>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</si>
  <si>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</si>
  <si>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</si>
  <si>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</si>
  <si>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</si>
  <si>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</si>
  <si>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</si>
  <si>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</si>
  <si>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</si>
  <si>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</si>
  <si>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</si>
  <si>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</si>
  <si>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</si>
  <si>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</si>
  <si>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</si>
  <si>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</si>
  <si>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</si>
  <si>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</si>
  <si>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</si>
  <si>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</si>
  <si>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</si>
  <si>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</si>
  <si>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</si>
  <si>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</si>
  <si>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</si>
  <si>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</si>
  <si>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</si>
  <si>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</si>
  <si>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</si>
  <si>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</si>
  <si>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</si>
  <si>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</si>
  <si>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</si>
  <si>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</si>
  <si>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</si>
  <si>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</si>
  <si>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</si>
  <si>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</si>
  <si>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</si>
  <si>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</si>
  <si>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</si>
  <si>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</si>
  <si>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</si>
  <si>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</si>
  <si>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</si>
  <si>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</si>
  <si>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</si>
  <si>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</si>
  <si>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</si>
  <si>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</si>
  <si>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</si>
  <si>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</si>
  <si>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</si>
  <si>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</si>
  <si>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</si>
  <si>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</si>
  <si>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</si>
  <si>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</si>
  <si>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</si>
  <si>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</si>
  <si>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</si>
  <si>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</si>
  <si>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</si>
  <si>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</si>
  <si>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</si>
  <si>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</si>
  <si>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</si>
  <si>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</si>
  <si>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</si>
  <si>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</si>
  <si>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</si>
  <si>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</si>
  <si>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</si>
  <si>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</si>
  <si>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</si>
  <si>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</si>
  <si>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</si>
  <si>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</si>
  <si>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</si>
  <si>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</si>
  <si>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</si>
  <si>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</si>
  <si>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</si>
  <si>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</si>
  <si>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</si>
  <si>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</si>
  <si>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</si>
  <si>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</si>
  <si>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</si>
  <si>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</si>
  <si>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</si>
  <si>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</si>
  <si>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</si>
  <si>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</si>
  <si>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</si>
  <si>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</si>
  <si>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</si>
  <si>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</si>
  <si>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</si>
  <si>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</si>
  <si>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</si>
  <si>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</si>
  <si>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</si>
  <si>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</si>
  <si>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</si>
  <si>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</si>
  <si>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</si>
  <si>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</si>
  <si>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</si>
  <si>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</si>
  <si>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</si>
  <si>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</si>
  <si>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</si>
  <si>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</si>
  <si>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</si>
  <si>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</si>
  <si>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</si>
  <si>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</si>
  <si>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</si>
  <si>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</si>
  <si>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</si>
  <si>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</si>
  <si>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</si>
  <si>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</si>
  <si>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</si>
  <si>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</si>
  <si>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</si>
  <si>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</si>
  <si>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</si>
  <si>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</si>
  <si>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</si>
  <si>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</si>
  <si>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</si>
  <si>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</si>
  <si>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</si>
  <si>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</si>
  <si>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</si>
  <si>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</si>
  <si>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</si>
  <si>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</si>
  <si>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</si>
  <si>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</si>
  <si>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</si>
  <si>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</si>
  <si>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</si>
  <si>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</si>
  <si>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</si>
  <si>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</si>
  <si>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</si>
  <si>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</si>
  <si>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</si>
  <si>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</si>
  <si>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</si>
  <si>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</si>
  <si>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</si>
  <si>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</si>
  <si>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</si>
  <si>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</si>
  <si>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</si>
  <si>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</si>
  <si>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</si>
  <si>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</si>
  <si>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</si>
  <si>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</si>
  <si>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</si>
  <si>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</si>
  <si>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</si>
  <si>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</si>
  <si>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</si>
  <si>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</si>
  <si>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</si>
  <si>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</si>
  <si>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</si>
  <si>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</si>
  <si>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</si>
  <si>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</si>
  <si>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</si>
  <si>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</si>
  <si>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</si>
  <si>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</si>
  <si>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</si>
  <si>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</si>
  <si>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</si>
  <si>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</si>
  <si>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</si>
  <si>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</si>
  <si>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</si>
  <si>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</si>
  <si>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</si>
  <si>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</si>
  <si>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</si>
  <si>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</si>
  <si>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</si>
  <si>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</si>
  <si>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</si>
  <si>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</si>
  <si>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</si>
  <si>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</si>
  <si>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</si>
  <si>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</si>
  <si>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</si>
  <si>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</si>
  <si>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</si>
  <si>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</si>
  <si>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</si>
  <si>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</si>
  <si>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</si>
  <si>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</si>
  <si>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</si>
  <si>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</si>
  <si>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</si>
  <si>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</si>
  <si>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</si>
  <si>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</si>
  <si>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</si>
  <si>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</si>
  <si>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</si>
  <si>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</si>
  <si>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</si>
  <si>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</si>
  <si>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</si>
  <si>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</si>
  <si>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</si>
  <si>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</si>
  <si>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</si>
  <si>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</si>
  <si>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</si>
  <si>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</si>
  <si>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</si>
  <si>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</si>
  <si>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</si>
  <si>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</si>
  <si>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</si>
  <si>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</si>
  <si>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</si>
  <si>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</si>
  <si>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</si>
  <si>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</si>
  <si>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</si>
  <si>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</si>
  <si>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</si>
  <si>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</si>
  <si>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</si>
  <si>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</si>
  <si>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</si>
  <si>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</si>
  <si>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</si>
  <si>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</si>
  <si>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</si>
  <si>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</si>
  <si>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</si>
  <si>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</si>
  <si>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</si>
  <si>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</si>
  <si>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</si>
  <si>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</si>
  <si>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</si>
  <si>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</si>
  <si>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</si>
  <si>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</si>
  <si>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</si>
  <si>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</si>
  <si>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</si>
  <si>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</si>
  <si>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</si>
  <si>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</si>
  <si>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</si>
  <si>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</si>
  <si>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</si>
  <si>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</si>
  <si>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</si>
  <si>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</si>
  <si>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</si>
  <si>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</si>
  <si>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</si>
  <si>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</si>
  <si>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</si>
  <si>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</si>
  <si>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</si>
  <si>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</si>
  <si>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</si>
  <si>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</si>
  <si>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</si>
  <si>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</si>
  <si>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</si>
  <si>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</si>
  <si>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</si>
  <si>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</si>
  <si>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</si>
  <si>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</si>
  <si>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</si>
  <si>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</si>
  <si>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</si>
  <si>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</si>
  <si>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</si>
  <si>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</si>
  <si>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</si>
  <si>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</si>
  <si>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</si>
  <si>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</si>
  <si>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</si>
  <si>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</si>
  <si>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</si>
  <si>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</si>
  <si>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</si>
  <si>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</si>
  <si>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</si>
  <si>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</si>
  <si>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</si>
  <si>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</si>
  <si>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</si>
  <si>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</si>
  <si>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</si>
  <si>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</si>
  <si>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</si>
  <si>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</si>
  <si>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</si>
  <si>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</si>
  <si>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</si>
  <si>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</si>
  <si>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</si>
  <si>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</si>
  <si>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</si>
  <si>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</si>
  <si>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</si>
  <si>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</si>
  <si>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</si>
  <si>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</si>
  <si>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</si>
  <si>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</si>
  <si>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</si>
  <si>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</si>
  <si>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</si>
  <si>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</si>
  <si>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</si>
  <si>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</si>
  <si>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</si>
  <si>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</si>
  <si>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</si>
  <si>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</si>
  <si>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</si>
  <si>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</si>
  <si>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</si>
  <si>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</si>
  <si>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</si>
  <si>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</si>
  <si>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</si>
  <si>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</si>
  <si>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</si>
  <si>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</si>
  <si>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</si>
  <si>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</si>
  <si>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</si>
  <si>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</si>
  <si>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</si>
  <si>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</si>
  <si>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</si>
  <si>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</si>
  <si>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</si>
  <si>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</si>
  <si>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</si>
  <si>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</si>
  <si>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</si>
  <si>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</si>
  <si>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</si>
  <si>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</si>
  <si>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</si>
  <si>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</si>
  <si>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</si>
  <si>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</si>
  <si>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</si>
  <si>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</si>
  <si>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</si>
  <si>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</si>
  <si>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</si>
  <si>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</si>
  <si>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</si>
  <si>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</si>
  <si>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</si>
  <si>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</si>
  <si>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</si>
  <si>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</si>
  <si>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</si>
  <si>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</si>
  <si>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</si>
  <si>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</si>
  <si>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</si>
  <si>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</si>
  <si>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</si>
  <si>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</si>
  <si>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</si>
  <si>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</si>
  <si>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</si>
  <si>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</si>
  <si>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</si>
  <si>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</si>
  <si>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</si>
  <si>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</si>
  <si>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</si>
  <si>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</si>
  <si>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</si>
  <si>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</si>
  <si>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</si>
  <si>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</si>
  <si>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</si>
  <si>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</si>
  <si>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</si>
  <si>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</si>
  <si>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</si>
  <si>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</si>
  <si>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</si>
  <si>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</si>
  <si>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</si>
  <si>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</si>
  <si>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</si>
  <si>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</si>
  <si>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</si>
  <si>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</si>
  <si>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</si>
  <si>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</si>
  <si>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</si>
  <si>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</si>
  <si>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</si>
  <si>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</si>
  <si>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</si>
  <si>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</si>
  <si>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</si>
  <si>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</si>
  <si>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</si>
  <si>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</si>
  <si>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</si>
  <si>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</si>
  <si>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</si>
  <si>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</si>
  <si>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</si>
  <si>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</si>
  <si>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</si>
  <si>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</si>
  <si>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</si>
  <si>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</si>
  <si>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</si>
  <si>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</si>
  <si>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</si>
  <si>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</si>
  <si>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</si>
  <si>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</si>
  <si>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</si>
  <si>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</si>
  <si>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</si>
  <si>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</si>
  <si>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</si>
  <si>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</si>
  <si>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</si>
  <si>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</si>
  <si>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</si>
  <si>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</si>
  <si>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</si>
  <si>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</si>
  <si>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</si>
  <si>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</si>
  <si>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</si>
  <si>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</si>
  <si>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</si>
  <si>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</si>
  <si>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</si>
  <si>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</si>
  <si>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</si>
  <si>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</si>
  <si>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</si>
  <si>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</si>
  <si>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</si>
  <si>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</si>
  <si>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</si>
  <si>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</si>
  <si>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</si>
  <si>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</si>
  <si>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</si>
  <si>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</si>
  <si>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</si>
  <si>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</si>
  <si>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</si>
  <si>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</si>
  <si>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</si>
  <si>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</si>
  <si>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</si>
  <si>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</si>
  <si>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</si>
  <si>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</si>
  <si>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</si>
  <si>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</si>
  <si>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</si>
  <si>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</si>
  <si>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</si>
  <si>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</si>
  <si>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</si>
  <si>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</si>
  <si>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</si>
  <si>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</si>
  <si>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</si>
  <si>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</si>
  <si>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</si>
  <si>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</si>
  <si>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</si>
  <si>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</si>
  <si>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</si>
  <si>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</si>
  <si>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</si>
  <si>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</si>
  <si>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</si>
  <si>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</si>
  <si>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</si>
  <si>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</si>
  <si>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</si>
  <si>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</si>
  <si>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</si>
  <si>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</si>
  <si>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</si>
  <si>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</si>
  <si>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</si>
  <si>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</si>
  <si>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</si>
  <si>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</si>
  <si>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</si>
  <si>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</si>
  <si>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</si>
  <si>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</si>
  <si>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</si>
  <si>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</si>
  <si>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</si>
  <si>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</si>
  <si>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</si>
  <si>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</si>
  <si>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</si>
  <si>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</si>
  <si>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</si>
  <si>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</si>
  <si>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</si>
  <si>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</si>
  <si>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</si>
  <si>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</si>
  <si>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</si>
  <si>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</si>
  <si>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</si>
  <si>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</si>
  <si>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</si>
  <si>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</si>
  <si>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</si>
  <si>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</si>
  <si>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</si>
  <si>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</si>
  <si>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</si>
  <si>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</si>
  <si>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</si>
  <si>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</si>
  <si>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</si>
  <si>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</si>
  <si>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</si>
  <si>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</si>
  <si>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</si>
  <si>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</si>
  <si>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</si>
  <si>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</si>
  <si>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</si>
  <si>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</si>
  <si>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</si>
  <si>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</si>
  <si>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</si>
  <si>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</si>
  <si>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</si>
  <si>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</si>
  <si>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</si>
  <si>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</si>
  <si>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</si>
  <si>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</si>
  <si>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</si>
  <si>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</si>
  <si>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</si>
  <si>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</si>
  <si>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</si>
  <si>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</si>
  <si>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</si>
  <si>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</si>
  <si>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</si>
  <si>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</si>
  <si>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</si>
  <si>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</si>
  <si>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</si>
  <si>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</si>
  <si>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</si>
  <si>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</si>
  <si>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</si>
  <si>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</si>
  <si>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</si>
  <si>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</si>
  <si>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</si>
  <si>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</si>
  <si>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</si>
  <si>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</si>
  <si>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</si>
  <si>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</si>
  <si>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</si>
  <si>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</si>
  <si>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</si>
  <si>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</si>
  <si>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</si>
  <si>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</si>
  <si>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</si>
  <si>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</si>
  <si>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</si>
  <si>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</si>
  <si>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</si>
  <si>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</si>
  <si>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</si>
  <si>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</si>
  <si>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</si>
  <si>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</si>
  <si>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</si>
  <si>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</si>
  <si>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</si>
  <si>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</si>
  <si>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</si>
  <si>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</si>
  <si>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</si>
  <si>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</si>
  <si>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</si>
  <si>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</si>
  <si>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</si>
  <si>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</si>
  <si>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</si>
  <si>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</si>
  <si>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</si>
  <si>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</si>
  <si>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</si>
  <si>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</si>
  <si>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</si>
  <si>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</si>
  <si>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</si>
  <si>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</si>
  <si>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</si>
  <si>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</si>
  <si>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</si>
  <si>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</si>
  <si>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</si>
  <si>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</si>
  <si>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</si>
  <si>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</si>
  <si>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</si>
  <si>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</si>
  <si>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</si>
  <si>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</si>
  <si>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</si>
  <si>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</si>
  <si>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</si>
  <si>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</si>
  <si>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</si>
  <si>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</si>
  <si>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</si>
  <si>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</si>
  <si>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</si>
  <si>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</si>
  <si>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</si>
  <si>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</si>
  <si>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</si>
  <si>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</si>
  <si>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</si>
  <si>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</si>
  <si>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</si>
  <si>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</si>
  <si>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</si>
  <si>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</si>
  <si>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</si>
  <si>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</si>
  <si>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</si>
  <si>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</si>
  <si>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</si>
  <si>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</si>
  <si>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</si>
  <si>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</si>
  <si>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</si>
  <si>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</si>
  <si>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</si>
  <si>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</si>
  <si>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</si>
  <si>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</si>
  <si>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</si>
  <si>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</si>
  <si>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</si>
  <si>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</si>
  <si>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</si>
  <si>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</si>
  <si>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</si>
  <si>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</si>
  <si>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</si>
  <si>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</si>
  <si>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</si>
  <si>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</si>
  <si>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</si>
  <si>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</si>
  <si>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</si>
  <si>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</si>
  <si>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</si>
  <si>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</si>
  <si>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</si>
  <si>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</si>
  <si>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</si>
  <si>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</si>
  <si>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</si>
  <si>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</si>
  <si>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</si>
  <si>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</si>
  <si>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</si>
  <si>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</si>
  <si>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</si>
  <si>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</si>
  <si>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</si>
  <si>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</si>
  <si>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</si>
  <si>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</si>
  <si>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</si>
  <si>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</si>
  <si>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</si>
  <si>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</si>
  <si>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</si>
  <si>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</si>
  <si>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</si>
  <si>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</si>
  <si>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</si>
  <si>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</si>
  <si>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</si>
  <si>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</si>
  <si>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</si>
  <si>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</si>
  <si>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</si>
  <si>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</si>
  <si>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</si>
  <si>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</si>
  <si>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</si>
  <si>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</si>
  <si>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</si>
  <si>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</si>
  <si>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</si>
  <si>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</si>
  <si>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</si>
  <si>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</si>
  <si>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</si>
  <si>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</si>
  <si>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</si>
  <si>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</si>
  <si>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</si>
  <si>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</si>
  <si>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</si>
  <si>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</si>
  <si>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</si>
  <si>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</si>
  <si>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</si>
  <si>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</si>
  <si>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</si>
  <si>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</si>
  <si>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</si>
  <si>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</si>
  <si>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</si>
  <si>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</si>
  <si>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</si>
  <si>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</si>
  <si>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</si>
  <si>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</si>
  <si>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</si>
  <si>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</si>
  <si>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</si>
  <si>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</si>
  <si>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</si>
  <si>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</si>
  <si>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</si>
  <si>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</si>
  <si>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</si>
  <si>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</si>
  <si>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</si>
  <si>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</si>
  <si>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</si>
  <si>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</si>
  <si>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</si>
  <si>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</si>
  <si>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</si>
  <si>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</si>
  <si>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</si>
  <si>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</si>
  <si>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</si>
  <si>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</si>
  <si>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</si>
  <si>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</si>
  <si>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</si>
  <si>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</si>
  <si>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</si>
  <si>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</si>
  <si>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</si>
  <si>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</si>
  <si>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</si>
  <si>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</si>
  <si>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</si>
  <si>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</si>
  <si>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</si>
  <si>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</si>
  <si>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</si>
  <si>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</si>
  <si>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</si>
  <si>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</si>
  <si>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</si>
  <si>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</si>
  <si>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</si>
  <si>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</si>
  <si>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</si>
  <si>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</si>
  <si>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</si>
  <si>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</si>
  <si>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</si>
  <si>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</si>
  <si>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</si>
  <si>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</si>
  <si>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</si>
  <si>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</si>
  <si>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</si>
  <si>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</si>
  <si>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</si>
  <si>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</si>
  <si>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</si>
  <si>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</si>
  <si>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</si>
  <si>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</si>
  <si>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</si>
  <si>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</si>
  <si>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</si>
  <si>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</si>
  <si>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</si>
  <si>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</si>
  <si>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</si>
  <si>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</si>
  <si>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</si>
  <si>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</si>
  <si>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</si>
  <si>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</si>
  <si>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</si>
  <si>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</si>
  <si>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</si>
  <si>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</si>
  <si>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</si>
  <si>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</si>
  <si>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</si>
  <si>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</si>
  <si>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</si>
  <si>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</si>
  <si>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</si>
  <si>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</si>
  <si>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</si>
  <si>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</si>
  <si>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</si>
  <si>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</si>
  <si>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</si>
  <si>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</si>
  <si>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</si>
  <si>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</si>
  <si>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</si>
  <si>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</si>
  <si>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</si>
  <si>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</si>
  <si>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</si>
  <si>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</si>
  <si>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</si>
  <si>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</si>
  <si>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</si>
  <si>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</si>
  <si>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</si>
  <si>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</si>
  <si>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</si>
  <si>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</si>
  <si>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</si>
  <si>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</si>
  <si>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</si>
  <si>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</si>
  <si>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</si>
  <si>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</si>
  <si>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</si>
  <si>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</si>
  <si>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</si>
  <si>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</si>
  <si>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</si>
  <si>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</si>
  <si>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</si>
  <si>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</si>
  <si>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</si>
  <si>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</si>
  <si>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</si>
  <si>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</si>
  <si>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</si>
  <si>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</si>
  <si>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</si>
  <si>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</si>
  <si>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</si>
  <si>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</si>
  <si>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</si>
  <si>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</si>
  <si>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</si>
  <si>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</si>
  <si>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</si>
  <si>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</si>
  <si>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</si>
  <si>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</si>
  <si>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</si>
  <si>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</si>
  <si>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</si>
  <si>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</si>
  <si>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</si>
  <si>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</si>
  <si>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</si>
  <si>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</si>
  <si>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</si>
  <si>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</si>
  <si>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</si>
  <si>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</si>
  <si>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</si>
  <si>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</si>
  <si>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</si>
  <si>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</si>
  <si>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</si>
  <si>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</si>
  <si>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</si>
  <si>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</si>
  <si>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</si>
  <si>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</si>
  <si>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</si>
  <si>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</si>
  <si>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</si>
  <si>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</si>
  <si>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</si>
  <si>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</si>
  <si>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</si>
  <si>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</si>
  <si>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</si>
  <si>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</si>
  <si>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</si>
  <si>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</si>
  <si>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</si>
  <si>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</si>
  <si>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</si>
  <si>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</si>
  <si>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</si>
  <si>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</si>
  <si>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</si>
  <si>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</si>
  <si>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</si>
  <si>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</si>
  <si>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</si>
  <si>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</si>
  <si>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</si>
  <si>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</si>
  <si>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</si>
  <si>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</si>
  <si>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</si>
  <si>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</si>
  <si>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</si>
  <si>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</si>
  <si>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</si>
  <si>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</si>
  <si>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</si>
  <si>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</si>
  <si>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</si>
  <si>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</si>
  <si>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</si>
  <si>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</si>
  <si>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</si>
  <si>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</si>
  <si>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</si>
  <si>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</si>
  <si>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</si>
  <si>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</si>
  <si>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</si>
  <si>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</si>
  <si>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</si>
  <si>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</si>
  <si>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</si>
  <si>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</si>
  <si>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</si>
  <si>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</si>
  <si>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</si>
  <si>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</si>
  <si>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</si>
  <si>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</si>
  <si>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</si>
  <si>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</si>
  <si>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</si>
  <si>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</si>
  <si>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</si>
  <si>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</si>
  <si>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</si>
  <si>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</si>
  <si>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</si>
  <si>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</si>
  <si>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</si>
  <si>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</si>
  <si>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</si>
  <si>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</si>
  <si>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</si>
  <si>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</si>
  <si>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</si>
  <si>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</si>
  <si>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</si>
  <si>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</si>
  <si>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</si>
  <si>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</si>
  <si>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</si>
  <si>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</si>
  <si>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</si>
  <si>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</si>
  <si>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</si>
  <si>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</si>
  <si>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</si>
  <si>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</si>
  <si>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</si>
  <si>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</si>
  <si>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</si>
  <si>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</si>
  <si>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</si>
  <si>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</si>
  <si>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</si>
  <si>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</si>
  <si>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</si>
  <si>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</si>
  <si>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</si>
  <si>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</si>
  <si>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</si>
  <si>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</si>
  <si>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</si>
  <si>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</si>
  <si>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</si>
  <si>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</si>
  <si>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</si>
  <si>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</si>
  <si>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</si>
  <si>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</si>
  <si>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</si>
  <si>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</si>
  <si>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</si>
  <si>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</si>
  <si>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</si>
  <si>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</si>
  <si>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</si>
  <si>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</si>
  <si>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</si>
  <si>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</si>
  <si>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</si>
  <si>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</si>
  <si>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</si>
  <si>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</si>
  <si>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</si>
  <si>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</si>
  <si>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</si>
  <si>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</si>
  <si>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</si>
  <si>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</si>
  <si>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</si>
  <si>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</si>
  <si>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</si>
  <si>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</si>
  <si>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</si>
  <si>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</si>
  <si>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</si>
  <si>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</si>
  <si>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</si>
  <si>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</si>
  <si>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</si>
  <si>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</si>
  <si>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</si>
  <si>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</si>
  <si>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</si>
  <si>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</si>
  <si>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</si>
  <si>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</si>
  <si>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</si>
  <si>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</si>
  <si>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</si>
  <si>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</si>
  <si>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</si>
  <si>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</si>
  <si>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</si>
  <si>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</si>
  <si>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</si>
  <si>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</si>
  <si>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</si>
  <si>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</si>
  <si>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</si>
  <si>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</si>
  <si>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</si>
  <si>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</si>
  <si>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</si>
  <si>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</si>
  <si>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</si>
  <si>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</si>
  <si>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</si>
  <si>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</si>
  <si>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</si>
  <si>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</si>
  <si>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</si>
  <si>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</si>
  <si>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</si>
  <si>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</si>
  <si>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</si>
  <si>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</si>
  <si>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</si>
  <si>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</si>
  <si>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</si>
  <si>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</si>
  <si>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</si>
  <si>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</si>
  <si>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</si>
  <si>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</si>
  <si>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</si>
  <si>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</si>
  <si>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</si>
  <si>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</si>
  <si>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</si>
  <si>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</si>
  <si>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</si>
  <si>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</si>
  <si>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</si>
  <si>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</si>
  <si>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</si>
  <si>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</si>
  <si>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</si>
  <si>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</si>
  <si>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</si>
  <si>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</si>
  <si>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</si>
  <si>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</si>
  <si>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</si>
  <si>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</si>
  <si>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</si>
  <si>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</si>
  <si>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</si>
  <si>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</si>
  <si>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</si>
  <si>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</si>
  <si>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</si>
  <si>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</si>
  <si>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</si>
  <si>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</si>
  <si>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</si>
  <si>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</si>
  <si>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</si>
  <si>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</si>
  <si>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</si>
  <si>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</si>
  <si>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</si>
  <si>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</si>
  <si>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</si>
  <si>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</si>
  <si>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</si>
  <si>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</si>
  <si>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</si>
  <si>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</si>
  <si>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</si>
  <si>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</si>
  <si>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</si>
  <si>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</si>
  <si>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</si>
  <si>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</si>
  <si>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</si>
  <si>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</si>
  <si>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</si>
  <si>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</si>
  <si>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</si>
  <si>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</si>
  <si>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</si>
  <si>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</si>
  <si>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</si>
  <si>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</si>
  <si>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</si>
  <si>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</si>
  <si>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</si>
  <si>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</si>
  <si>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</si>
  <si>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</si>
  <si>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</si>
  <si>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</si>
  <si>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</si>
  <si>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</si>
  <si>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</si>
  <si>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</si>
  <si>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</si>
  <si>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</si>
  <si>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</si>
  <si>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</si>
  <si>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</si>
  <si>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</si>
  <si>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</si>
  <si>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</si>
  <si>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</si>
  <si>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</si>
  <si>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</si>
  <si>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</si>
  <si>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</si>
  <si>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</si>
  <si>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</si>
  <si>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</si>
  <si>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</si>
  <si>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</si>
  <si>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</si>
  <si>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</si>
  <si>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</si>
  <si>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</si>
  <si>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</si>
  <si>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</si>
  <si>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</si>
  <si>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</si>
  <si>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</si>
  <si>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</si>
  <si>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</si>
  <si>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</si>
  <si>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</si>
  <si>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</si>
  <si>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</si>
  <si>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</si>
  <si>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</si>
  <si>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</si>
  <si>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</si>
  <si>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</si>
  <si>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</si>
  <si>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</si>
  <si>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</si>
  <si>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</si>
  <si>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</si>
  <si>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</si>
  <si>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</si>
  <si>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</si>
  <si>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</si>
  <si>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</si>
  <si>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</si>
  <si>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</si>
  <si>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</si>
  <si>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</si>
  <si>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</si>
  <si>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</si>
  <si>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</si>
  <si>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</si>
  <si>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</si>
  <si>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</si>
  <si>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</si>
  <si>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</si>
  <si>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</si>
  <si>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</si>
  <si>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</si>
  <si>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</si>
  <si>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</si>
  <si>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</si>
  <si>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</si>
  <si>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</si>
  <si>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</si>
  <si>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</si>
  <si>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</si>
  <si>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</si>
  <si>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</si>
  <si>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</si>
  <si>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</si>
  <si>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</si>
  <si>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</si>
  <si>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</si>
  <si>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</si>
  <si>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</si>
  <si>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</si>
  <si>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</si>
  <si>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</si>
  <si>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</si>
  <si>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</si>
  <si>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</si>
  <si>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</si>
  <si>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</si>
  <si>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</si>
  <si>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</si>
  <si>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</si>
  <si>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</si>
  <si>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</si>
  <si>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</si>
  <si>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</si>
  <si>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</si>
  <si>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</si>
  <si>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</si>
  <si>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</si>
  <si>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</si>
  <si>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</si>
  <si>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</si>
  <si>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</si>
  <si>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</si>
  <si>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</si>
  <si>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</si>
  <si>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</si>
  <si>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</si>
  <si>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</si>
  <si>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</si>
  <si>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</si>
  <si>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</si>
  <si>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</si>
  <si>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</si>
  <si>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</si>
  <si>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</si>
  <si>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</si>
  <si>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</si>
  <si>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</si>
  <si>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</si>
  <si>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</si>
  <si>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</si>
  <si>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</si>
  <si>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</si>
  <si>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</si>
  <si>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</si>
  <si>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</si>
  <si>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</si>
  <si>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</si>
  <si>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</si>
  <si>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</si>
  <si>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</si>
  <si>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</si>
  <si>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</si>
  <si>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</si>
  <si>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</si>
  <si>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</si>
  <si>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</si>
  <si>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</si>
  <si>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</si>
  <si>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</si>
  <si>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</si>
  <si>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</si>
  <si>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</si>
  <si>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</si>
  <si>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</si>
  <si>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</si>
  <si>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</si>
  <si>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</si>
  <si>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</si>
  <si>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</si>
  <si>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</si>
  <si>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</si>
  <si>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</si>
  <si>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</si>
  <si>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</si>
  <si>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</si>
  <si>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</si>
  <si>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</si>
  <si>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</si>
  <si>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</si>
  <si>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</si>
  <si>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</si>
  <si>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</si>
  <si>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</si>
  <si>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</si>
  <si>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</si>
  <si>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</si>
  <si>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</si>
  <si>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</si>
  <si>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</si>
  <si>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</si>
  <si>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</si>
  <si>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</si>
  <si>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</si>
  <si>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</si>
  <si>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</si>
  <si>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</si>
  <si>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</si>
  <si>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</si>
  <si>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</si>
  <si>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</si>
  <si>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</si>
  <si>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</si>
  <si>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</si>
  <si>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</si>
  <si>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</si>
  <si>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</si>
  <si>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</si>
  <si>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</si>
  <si>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</si>
  <si>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</si>
  <si>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</si>
  <si>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</si>
  <si>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</si>
  <si>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</si>
  <si>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</si>
  <si>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</si>
  <si>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</si>
  <si>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</si>
  <si>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</si>
  <si>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</si>
  <si>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</si>
  <si>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</si>
  <si>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</si>
  <si>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</si>
  <si>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</si>
  <si>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</si>
  <si>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</si>
  <si>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</si>
  <si>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</si>
  <si>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</si>
  <si>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</si>
  <si>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</si>
  <si>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</si>
  <si>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</si>
  <si>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</si>
  <si>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</si>
  <si>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</si>
  <si>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</si>
  <si>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</si>
  <si>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</si>
  <si>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</si>
  <si>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</si>
  <si>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</si>
  <si>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</si>
  <si>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</si>
  <si>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</si>
  <si>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</si>
  <si>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</si>
  <si>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</si>
  <si>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</si>
  <si>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</si>
  <si>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</si>
  <si>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</si>
  <si>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</si>
  <si>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</si>
  <si>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</si>
  <si>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</si>
  <si>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</si>
  <si>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</si>
  <si>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</si>
  <si>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</si>
  <si>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</si>
  <si>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</si>
  <si>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</si>
  <si>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</si>
  <si>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</si>
  <si>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</si>
  <si>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</si>
  <si>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</si>
  <si>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</si>
  <si>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</si>
  <si>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</si>
  <si>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</si>
  <si>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</si>
  <si>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</si>
  <si>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</si>
  <si>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</si>
  <si>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</si>
  <si>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</si>
  <si>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</si>
  <si>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</si>
  <si>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</si>
  <si>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</si>
  <si>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</si>
  <si>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</si>
  <si>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</si>
  <si>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</si>
  <si>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</si>
  <si>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</si>
  <si>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</si>
  <si>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</si>
  <si>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</si>
  <si>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</si>
  <si>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</si>
  <si>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</si>
  <si>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</si>
  <si>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</si>
  <si>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</si>
  <si>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</si>
  <si>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</si>
  <si>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</si>
  <si>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</si>
  <si>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</si>
  <si>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</si>
  <si>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</si>
  <si>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</si>
  <si>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</si>
  <si>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</si>
  <si>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</si>
  <si>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</si>
  <si>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</si>
  <si>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</si>
  <si>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</si>
  <si>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</si>
  <si>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</si>
  <si>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</si>
  <si>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</si>
  <si>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</si>
  <si>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</si>
  <si>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</si>
  <si>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</si>
  <si>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</si>
  <si>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</si>
  <si>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</si>
  <si>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</si>
  <si>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</si>
  <si>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</si>
  <si>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</si>
  <si>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</si>
  <si>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</si>
  <si>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</si>
  <si>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</si>
  <si>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</si>
  <si>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</si>
  <si>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</si>
  <si>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</si>
  <si>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</si>
  <si>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</si>
  <si>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</si>
  <si>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</si>
  <si>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</si>
  <si>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</si>
  <si>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</si>
  <si>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</si>
  <si>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</si>
  <si>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</si>
  <si>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</si>
  <si>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</si>
  <si>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</si>
  <si>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</si>
  <si>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</si>
  <si>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</si>
  <si>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</si>
  <si>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</si>
  <si>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</si>
  <si>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</si>
  <si>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</si>
  <si>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</si>
  <si>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</si>
  <si>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</si>
  <si>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</si>
  <si>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</si>
  <si>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</si>
  <si>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</si>
  <si>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</si>
  <si>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</si>
  <si>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</si>
  <si>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</si>
  <si>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</si>
  <si>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</si>
  <si>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</si>
  <si>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</si>
  <si>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</si>
  <si>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</si>
  <si>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</si>
  <si>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</si>
  <si>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</si>
  <si>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</si>
  <si>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</si>
  <si>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</si>
  <si>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</si>
  <si>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</si>
  <si>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</si>
  <si>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</si>
  <si>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</si>
  <si>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</si>
  <si>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</si>
  <si>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</si>
  <si>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</si>
  <si>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</si>
  <si>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</si>
  <si>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</si>
  <si>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</si>
  <si>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</si>
  <si>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</si>
  <si>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</si>
  <si>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</si>
  <si>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</si>
  <si>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</si>
  <si>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</si>
  <si>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</si>
  <si>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</si>
  <si>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</si>
  <si>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</si>
  <si>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</si>
  <si>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</si>
  <si>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</si>
  <si>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</si>
  <si>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</si>
  <si>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</si>
  <si>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</si>
  <si>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</si>
  <si>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</si>
  <si>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</si>
  <si>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</si>
  <si>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</si>
  <si>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</si>
  <si>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</si>
  <si>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</si>
  <si>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</si>
  <si>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</si>
  <si>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</si>
  <si>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</si>
  <si>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</si>
  <si>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</si>
  <si>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</si>
  <si>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</si>
  <si>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</si>
  <si>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</si>
  <si>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</si>
  <si>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</si>
  <si>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</si>
  <si>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</si>
  <si>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</si>
  <si>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</si>
  <si>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</si>
  <si>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</si>
  <si>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</si>
  <si>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</si>
  <si>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</si>
  <si>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</si>
  <si>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</si>
  <si>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</si>
  <si>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</si>
  <si>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</si>
  <si>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</si>
  <si>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</si>
  <si>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</si>
  <si>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</si>
  <si>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</si>
  <si>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</si>
  <si>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</si>
  <si>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</si>
  <si>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</si>
  <si>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</si>
  <si>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</si>
  <si>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</si>
  <si>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</si>
  <si>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</si>
  <si>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</si>
  <si>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</si>
  <si>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</si>
  <si>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</si>
  <si>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</si>
  <si>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</si>
  <si>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</si>
  <si>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</si>
  <si>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</si>
  <si>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</si>
  <si>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</si>
  <si>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</si>
  <si>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</si>
  <si>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</si>
  <si>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</si>
  <si>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</si>
  <si>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</si>
  <si>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</si>
  <si>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</si>
  <si>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</si>
  <si>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</si>
  <si>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</si>
  <si>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</si>
  <si>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</si>
  <si>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</si>
  <si>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</si>
  <si>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</si>
  <si>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</si>
  <si>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</si>
  <si>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</si>
  <si>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</si>
  <si>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</si>
  <si>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</si>
  <si>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</si>
  <si>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</si>
  <si>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</si>
  <si>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</si>
  <si>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</si>
  <si>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</si>
  <si>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</si>
  <si>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</si>
  <si>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</si>
  <si>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</si>
  <si>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</si>
  <si>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</si>
  <si>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</si>
  <si>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</si>
  <si>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</si>
  <si>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</si>
  <si>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</si>
  <si>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</si>
  <si>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</si>
  <si>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</si>
  <si>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</si>
  <si>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</si>
  <si>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</si>
  <si>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</si>
  <si>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</si>
  <si>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</si>
  <si>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</si>
  <si>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</si>
  <si>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</si>
  <si>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</si>
  <si>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</si>
  <si>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</si>
  <si>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</si>
  <si>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</si>
  <si>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</si>
  <si>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</si>
  <si>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</si>
  <si>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</si>
  <si>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</si>
  <si>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</si>
  <si>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</si>
  <si>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</si>
  <si>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</si>
  <si>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</si>
  <si>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</si>
  <si>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</si>
  <si>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</si>
  <si>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</si>
  <si>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</si>
  <si>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</si>
  <si>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</si>
  <si>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</si>
  <si>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</si>
  <si>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</si>
  <si>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</si>
  <si>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</si>
  <si>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</si>
  <si>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</si>
  <si>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</si>
  <si>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</si>
  <si>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</si>
  <si>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</si>
  <si>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</si>
  <si>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</si>
  <si>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</si>
  <si>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</si>
  <si>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</si>
  <si>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</si>
  <si>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</si>
  <si>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</si>
  <si>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</si>
  <si>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</si>
  <si>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</si>
  <si>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</si>
  <si>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</si>
  <si>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</si>
  <si>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</si>
  <si>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</si>
  <si>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</si>
  <si>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</si>
  <si>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</si>
  <si>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</si>
  <si>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</si>
  <si>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</si>
  <si>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</si>
  <si>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</si>
  <si>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</si>
  <si>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</si>
  <si>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</si>
  <si>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</si>
  <si>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</si>
  <si>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</si>
  <si>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</si>
  <si>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</si>
  <si>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</si>
  <si>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</si>
  <si>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</si>
  <si>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</si>
  <si>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</si>
  <si>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</si>
  <si>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</si>
  <si>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</si>
  <si>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</si>
  <si>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</si>
  <si>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</si>
  <si>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</si>
  <si>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</si>
  <si>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</si>
  <si>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</si>
  <si>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</si>
  <si>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</si>
  <si>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</si>
  <si>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</si>
  <si>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</si>
  <si>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</si>
  <si>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</si>
  <si>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</si>
  <si>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</si>
  <si>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</si>
  <si>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</si>
  <si>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</si>
  <si>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</si>
  <si>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</si>
  <si>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</si>
  <si>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</si>
  <si>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</si>
  <si>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</si>
  <si>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</si>
  <si>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</si>
  <si>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</si>
  <si>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</si>
  <si>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</si>
  <si>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</si>
  <si>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</si>
  <si>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</si>
  <si>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</si>
  <si>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</si>
  <si>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</si>
  <si>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</si>
  <si>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</si>
  <si>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</si>
  <si>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</si>
  <si>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</si>
  <si>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</si>
  <si>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</si>
  <si>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</si>
  <si>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</si>
  <si>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</si>
  <si>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</si>
  <si>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</si>
  <si>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</si>
  <si>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</si>
  <si>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</si>
  <si>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</si>
  <si>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</si>
  <si>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</si>
  <si>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</si>
  <si>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</si>
  <si>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</si>
  <si>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</si>
  <si>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</si>
  <si>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</si>
  <si>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</si>
  <si>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</si>
  <si>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</si>
  <si>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</si>
  <si>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</si>
  <si>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</si>
  <si>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</si>
  <si>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</si>
  <si>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</si>
  <si>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</si>
  <si>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</si>
  <si>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</si>
  <si>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</si>
  <si>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</si>
  <si>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</si>
  <si>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</si>
  <si>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</si>
  <si>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</si>
  <si>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</si>
  <si>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</si>
  <si>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</si>
  <si>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</si>
  <si>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</si>
  <si>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</si>
  <si>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</si>
  <si>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</si>
  <si>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</si>
  <si>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</si>
  <si>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</si>
  <si>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</si>
  <si>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</si>
  <si>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</si>
  <si>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</si>
  <si>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</si>
  <si>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</si>
  <si>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</si>
  <si>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</si>
  <si>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</si>
  <si>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</si>
  <si>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</si>
  <si>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</si>
  <si>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</si>
  <si>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</si>
  <si>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</si>
  <si>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</si>
  <si>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</si>
  <si>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</si>
  <si>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</si>
  <si>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</si>
  <si>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</si>
  <si>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</si>
  <si>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</si>
  <si>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</si>
  <si>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</si>
  <si>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</si>
  <si>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</si>
  <si>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</si>
  <si>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</si>
  <si>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</si>
  <si>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</si>
  <si>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</si>
  <si>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</si>
  <si>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</si>
  <si>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</si>
  <si>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</si>
  <si>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</si>
  <si>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</si>
  <si>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</si>
  <si>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</si>
  <si>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</si>
  <si>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</si>
  <si>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</si>
  <si>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</si>
  <si>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</si>
  <si>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</si>
  <si>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</si>
  <si>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</si>
  <si>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</si>
  <si>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</si>
  <si>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</si>
  <si>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</si>
  <si>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</si>
  <si>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</si>
  <si>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</si>
  <si>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</si>
  <si>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</si>
  <si>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</si>
  <si>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</si>
  <si>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</si>
  <si>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</si>
  <si>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</si>
  <si>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</si>
  <si>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</si>
  <si>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</si>
  <si>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</si>
  <si>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</si>
  <si>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</si>
  <si>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</si>
  <si>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</si>
  <si>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</si>
  <si>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</si>
  <si>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</si>
  <si>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</si>
  <si>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</si>
  <si>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</si>
  <si>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</si>
  <si>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</si>
  <si>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</si>
  <si>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</si>
  <si>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</si>
  <si>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</si>
  <si>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</si>
  <si>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</si>
  <si>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</si>
  <si>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</si>
  <si>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</si>
  <si>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</si>
  <si>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</si>
  <si>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</si>
  <si>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</si>
  <si>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</si>
  <si>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</si>
  <si>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</si>
  <si>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</si>
  <si>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</si>
  <si>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</si>
  <si>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</si>
  <si>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</si>
  <si>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</si>
  <si>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</si>
  <si>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</si>
  <si>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</si>
  <si>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</si>
  <si>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</si>
  <si>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</si>
  <si>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</si>
  <si>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</si>
  <si>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</si>
  <si>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</si>
  <si>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</si>
  <si>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</si>
  <si>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</si>
  <si>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</si>
  <si>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</si>
  <si>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</si>
  <si>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</si>
  <si>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</si>
  <si>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</si>
  <si>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</si>
  <si>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</si>
  <si>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</si>
  <si>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</si>
  <si>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</si>
  <si>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</si>
  <si>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</si>
  <si>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</si>
  <si>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</si>
  <si>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</si>
  <si>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</si>
  <si>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</si>
  <si>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</si>
  <si>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</si>
  <si>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</si>
  <si>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</si>
  <si>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</si>
  <si>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</si>
  <si>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</si>
  <si>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</si>
  <si>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</si>
  <si>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</si>
  <si>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</si>
  <si>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</si>
  <si>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</si>
  <si>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</si>
  <si>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</si>
  <si>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</si>
  <si>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</si>
  <si>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</si>
  <si>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</si>
  <si>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</si>
  <si>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</si>
  <si>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</si>
  <si>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</si>
  <si>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</si>
  <si>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</si>
  <si>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</si>
  <si>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</si>
  <si>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</si>
  <si>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</si>
  <si>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</si>
  <si>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</si>
  <si>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</si>
  <si>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</si>
  <si>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</si>
  <si>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</si>
  <si>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</si>
  <si>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</si>
  <si>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</si>
  <si>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</si>
  <si>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</si>
  <si>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</si>
  <si>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</si>
  <si>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</si>
  <si>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</si>
  <si>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</si>
  <si>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</si>
  <si>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</si>
  <si>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</si>
  <si>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</si>
  <si>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</si>
  <si>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</si>
  <si>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</si>
  <si>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</si>
  <si>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</si>
  <si>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</si>
  <si>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</si>
  <si>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</si>
  <si>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</si>
  <si>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</si>
  <si>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</si>
  <si>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</si>
  <si>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</si>
  <si>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</si>
  <si>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</si>
  <si>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</si>
  <si>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</si>
  <si>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</si>
  <si>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</si>
  <si>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</si>
  <si>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</si>
  <si>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</si>
  <si>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</si>
  <si>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</si>
  <si>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</si>
  <si>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</si>
  <si>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</si>
  <si>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</si>
  <si>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</si>
  <si>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</si>
  <si>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</si>
  <si>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</si>
  <si>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</si>
  <si>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</si>
  <si>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</si>
  <si>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</si>
  <si>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</si>
  <si>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</si>
  <si>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</si>
  <si>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</si>
  <si>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</si>
  <si>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</si>
  <si>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</si>
  <si>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</si>
  <si>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</si>
  <si>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</si>
  <si>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</si>
  <si>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</si>
  <si>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</si>
  <si>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</si>
  <si>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</si>
  <si>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</si>
  <si>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</si>
  <si>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</si>
  <si>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</si>
  <si>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</si>
  <si>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</si>
  <si>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</si>
  <si>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</si>
  <si>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</si>
  <si>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</si>
  <si>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</si>
  <si>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</si>
  <si>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</si>
  <si>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</si>
  <si>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</si>
  <si>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</si>
  <si>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</si>
  <si>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</si>
  <si>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</si>
  <si>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</si>
  <si>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</si>
  <si>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</si>
  <si>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</si>
  <si>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</si>
  <si>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</si>
  <si>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</si>
  <si>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</si>
  <si>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</si>
  <si>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</si>
  <si>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</si>
  <si>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</si>
  <si>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</si>
  <si>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</si>
  <si>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</si>
  <si>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</si>
  <si>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</si>
  <si>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</si>
  <si>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</si>
  <si>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</si>
  <si>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</si>
  <si>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</si>
  <si>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</si>
  <si>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</si>
  <si>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</si>
  <si>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</si>
  <si>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</si>
  <si>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</si>
  <si>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</si>
  <si>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</si>
  <si>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</si>
  <si>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</si>
  <si>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</si>
  <si>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</si>
  <si>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</si>
  <si>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</si>
  <si>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</si>
  <si>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</si>
  <si>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</si>
  <si>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</si>
  <si>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</si>
  <si>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</si>
  <si>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</si>
  <si>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</si>
  <si>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</si>
  <si>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</si>
  <si>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</si>
  <si>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</si>
  <si>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</si>
  <si>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</si>
  <si>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</si>
  <si>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</si>
  <si>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</si>
  <si>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</si>
  <si>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</si>
  <si>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</si>
  <si>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</si>
  <si>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</si>
  <si>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</si>
  <si>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</si>
  <si>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</si>
  <si>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</si>
  <si>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</si>
  <si>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</si>
  <si>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</si>
  <si>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</si>
  <si>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</si>
  <si>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</si>
  <si>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</si>
  <si>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</si>
  <si>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</si>
  <si>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</si>
  <si>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</si>
  <si>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</si>
  <si>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</si>
  <si>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</si>
  <si>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</si>
  <si>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</si>
  <si>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</si>
  <si>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</si>
  <si>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</si>
  <si>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</si>
  <si>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</si>
  <si>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</si>
  <si>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</si>
  <si>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</si>
  <si>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</si>
  <si>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</si>
  <si>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</si>
  <si>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</si>
  <si>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</si>
  <si>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</si>
  <si>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</si>
  <si>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</si>
  <si>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</si>
  <si>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</si>
  <si>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</si>
  <si>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</si>
  <si>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</si>
  <si>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</si>
  <si>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</si>
  <si>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</si>
  <si>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</si>
  <si>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</si>
  <si>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</si>
  <si>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</si>
  <si>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</si>
  <si>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</si>
  <si>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</si>
  <si>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</si>
  <si>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</si>
  <si>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</si>
  <si>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</si>
  <si>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</si>
  <si>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</si>
  <si>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</si>
  <si>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</si>
  <si>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</si>
  <si>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</si>
  <si>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</si>
  <si>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</si>
  <si>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</si>
  <si>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</si>
  <si>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</si>
  <si>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</si>
  <si>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</si>
  <si>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</si>
  <si>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</si>
  <si>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</si>
  <si>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</si>
  <si>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</si>
  <si>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</si>
  <si>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</si>
  <si>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</si>
  <si>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</si>
  <si>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</si>
  <si>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</si>
  <si>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</si>
  <si>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</si>
  <si>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</si>
  <si>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</si>
  <si>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</si>
  <si>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</si>
  <si>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</si>
  <si>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</si>
  <si>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</si>
  <si>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</si>
  <si>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</si>
  <si>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</si>
  <si>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</si>
  <si>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</si>
  <si>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</si>
  <si>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</si>
  <si>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</si>
  <si>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</si>
  <si>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</si>
  <si>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</si>
  <si>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</si>
  <si>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</si>
  <si>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</si>
  <si>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</si>
  <si>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</si>
  <si>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</si>
  <si>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</si>
  <si>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</si>
  <si>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</si>
  <si>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</si>
  <si>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</si>
  <si>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</si>
  <si>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</si>
  <si>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</si>
  <si>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</si>
  <si>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</si>
  <si>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</si>
  <si>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</si>
  <si>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</si>
  <si>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</si>
  <si>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</si>
  <si>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</si>
  <si>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</si>
  <si>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</si>
  <si>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</si>
  <si>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</si>
  <si>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</si>
  <si>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</si>
  <si>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</si>
  <si>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</si>
  <si>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</si>
  <si>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</si>
  <si>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</si>
  <si>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</si>
  <si>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</si>
  <si>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</si>
  <si>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</si>
  <si>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</si>
  <si>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</si>
  <si>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</si>
  <si>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</si>
  <si>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</si>
  <si>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</si>
  <si>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</si>
  <si>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</si>
  <si>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</si>
  <si>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</si>
  <si>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</si>
  <si>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</si>
  <si>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</si>
  <si>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</si>
  <si>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</si>
  <si>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</si>
  <si>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</si>
  <si>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</si>
  <si>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</si>
  <si>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</si>
  <si>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</si>
  <si>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</si>
  <si>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</si>
  <si>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</si>
  <si>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</si>
  <si>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</si>
  <si>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</si>
  <si>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</si>
  <si>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</si>
  <si>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</si>
  <si>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</si>
  <si>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</si>
  <si>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</si>
  <si>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</si>
  <si>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</si>
  <si>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</si>
  <si>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</si>
  <si>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</si>
  <si>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</si>
  <si>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</si>
  <si>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</si>
  <si>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</si>
  <si>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</si>
  <si>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</si>
  <si>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</si>
  <si>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</si>
  <si>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</si>
  <si>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</si>
  <si>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</si>
  <si>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</si>
  <si>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</si>
  <si>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</si>
  <si>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</si>
  <si>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</si>
  <si>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</si>
  <si>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</si>
  <si>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</si>
  <si>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</si>
  <si>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</si>
  <si>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</si>
  <si>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</si>
  <si>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</si>
  <si>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</si>
  <si>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</si>
  <si>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</si>
  <si>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</si>
  <si>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</si>
  <si>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</si>
  <si>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</si>
  <si>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</si>
  <si>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</si>
  <si>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</si>
  <si>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</si>
  <si>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</si>
  <si>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</si>
  <si>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</si>
  <si>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</si>
  <si>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</si>
  <si>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</si>
  <si>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</si>
  <si>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</si>
  <si>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</si>
  <si>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</si>
  <si>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</si>
  <si>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</si>
  <si>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</si>
  <si>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</si>
  <si>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</si>
  <si>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</si>
  <si>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</si>
  <si>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</si>
  <si>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</si>
  <si>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</si>
  <si>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</si>
  <si>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</si>
  <si>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</si>
  <si>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</si>
  <si>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</si>
  <si>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</si>
  <si>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</si>
  <si>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</si>
  <si>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</si>
  <si>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</si>
  <si>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</si>
  <si>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</si>
  <si>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</si>
  <si>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</si>
  <si>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</si>
  <si>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</si>
  <si>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</si>
  <si>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</si>
  <si>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</si>
  <si>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</si>
  <si>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</si>
  <si>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</si>
  <si>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</si>
  <si>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</si>
  <si>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</si>
  <si>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</si>
  <si>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</si>
  <si>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</si>
  <si>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</si>
  <si>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</si>
  <si>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</si>
  <si>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</si>
  <si>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</si>
  <si>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</si>
  <si>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</si>
  <si>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</si>
  <si>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</si>
  <si>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</si>
  <si>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</si>
  <si>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</si>
  <si>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</si>
  <si>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</si>
  <si>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</si>
  <si>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</si>
  <si>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</si>
  <si>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</si>
  <si>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</si>
  <si>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</si>
  <si>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</si>
  <si>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</si>
  <si>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</si>
  <si>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</si>
  <si>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</si>
  <si>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</si>
  <si>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</si>
  <si>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</si>
  <si>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</si>
  <si>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</si>
  <si>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</si>
  <si>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</si>
  <si>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</si>
  <si>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</si>
  <si>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</si>
  <si>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</si>
  <si>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</si>
  <si>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</si>
  <si>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</si>
  <si>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</si>
  <si>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</si>
  <si>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</si>
  <si>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</si>
  <si>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</si>
  <si>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</si>
  <si>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</si>
  <si>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</si>
  <si>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</si>
  <si>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</si>
  <si>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</si>
  <si>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</si>
  <si>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</si>
  <si>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</si>
  <si>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</si>
  <si>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</si>
  <si>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</si>
  <si>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</si>
  <si>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</si>
  <si>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</si>
  <si>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</si>
  <si>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</si>
  <si>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</si>
  <si>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</si>
  <si>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</si>
  <si>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</si>
  <si>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</si>
  <si>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</si>
  <si>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</si>
  <si>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</si>
  <si>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</si>
  <si>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</si>
  <si>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</si>
  <si>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</si>
  <si>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</si>
  <si>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</si>
  <si>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</si>
  <si>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</si>
  <si>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</si>
  <si>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</si>
  <si>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</si>
  <si>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</si>
  <si>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</si>
  <si>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</si>
  <si>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</si>
  <si>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</si>
  <si>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</si>
  <si>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</si>
  <si>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</si>
  <si>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</si>
  <si>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</si>
  <si>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</si>
  <si>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</si>
  <si>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</si>
  <si>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</si>
  <si>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</si>
  <si>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</si>
  <si>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</si>
  <si>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</si>
  <si>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</si>
  <si>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</si>
  <si>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</si>
  <si>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</si>
  <si>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</si>
  <si>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</si>
  <si>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</si>
  <si>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</si>
  <si>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</si>
  <si>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</si>
  <si>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</si>
  <si>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</si>
  <si>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</si>
  <si>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</si>
  <si>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</si>
  <si>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</si>
  <si>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</si>
  <si>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</si>
  <si>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</si>
  <si>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</si>
  <si>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</si>
  <si>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</si>
  <si>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</si>
  <si>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</si>
  <si>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</si>
  <si>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</si>
  <si>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</si>
  <si>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</si>
  <si>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</si>
  <si>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</si>
  <si>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</si>
  <si>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</si>
  <si>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</si>
  <si>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</si>
  <si>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</si>
  <si>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</si>
  <si>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</si>
  <si>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</si>
  <si>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</si>
  <si>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</si>
  <si>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</si>
  <si>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</si>
  <si>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</si>
  <si>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</si>
  <si>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</si>
  <si>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</si>
  <si>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</si>
  <si>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</si>
  <si>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</si>
  <si>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</si>
  <si>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</si>
  <si>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</si>
  <si>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</si>
  <si>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</si>
  <si>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</si>
  <si>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</si>
  <si>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</si>
  <si>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</si>
  <si>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</si>
  <si>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</si>
  <si>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</si>
  <si>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</si>
  <si>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</si>
  <si>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</si>
  <si>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</si>
  <si>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</si>
  <si>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</si>
  <si>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</si>
  <si>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</si>
  <si>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</si>
  <si>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</si>
  <si>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</si>
  <si>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</si>
  <si>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</si>
  <si>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</si>
  <si>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</si>
  <si>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</si>
  <si>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</si>
  <si>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</si>
  <si>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</si>
  <si>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</si>
  <si>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</si>
  <si>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</si>
  <si>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</si>
  <si>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</si>
  <si>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</si>
  <si>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</si>
  <si>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</si>
  <si>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</si>
  <si>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</si>
  <si>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</si>
  <si>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</si>
  <si>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</si>
  <si>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</si>
  <si>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</si>
  <si>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</si>
  <si>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</si>
  <si>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</si>
  <si>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</si>
  <si>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</si>
  <si>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</si>
  <si>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</si>
  <si>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</si>
  <si>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</si>
  <si>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</si>
  <si>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</si>
  <si>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</si>
  <si>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</si>
  <si>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</si>
  <si>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</si>
  <si>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</si>
  <si>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</si>
  <si>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</si>
  <si>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</si>
  <si>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</si>
  <si>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</si>
  <si>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</si>
  <si>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</si>
  <si>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</si>
  <si>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</si>
  <si>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</si>
  <si>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</si>
  <si>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</si>
  <si>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</si>
  <si>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</si>
  <si>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</si>
  <si>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</si>
  <si>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</si>
  <si>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</si>
  <si>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</si>
  <si>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</si>
  <si>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</si>
  <si>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</si>
  <si>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</si>
  <si>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</si>
  <si>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</si>
  <si>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</si>
  <si>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</si>
  <si>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</si>
  <si>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</si>
  <si>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</si>
  <si>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</si>
  <si>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</si>
  <si>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</si>
  <si>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</si>
  <si>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</si>
  <si>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</si>
  <si>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</si>
  <si>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</si>
  <si>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</si>
  <si>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</si>
  <si>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</si>
  <si>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</si>
  <si>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</si>
  <si>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</si>
  <si>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</si>
  <si>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</si>
  <si>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</si>
  <si>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</si>
  <si>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</si>
  <si>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</si>
  <si>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</si>
  <si>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</si>
  <si>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</si>
  <si>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</si>
  <si>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</si>
  <si>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</si>
  <si>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</si>
  <si>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</si>
  <si>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</si>
  <si>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</si>
  <si>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</si>
  <si>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</si>
  <si>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</si>
  <si>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</si>
  <si>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</si>
  <si>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</si>
  <si>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</si>
  <si>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</si>
  <si>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</si>
  <si>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</si>
  <si>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</si>
  <si>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</si>
  <si>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</si>
  <si>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</si>
  <si>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</si>
  <si>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</si>
  <si>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</si>
  <si>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</si>
  <si>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</si>
  <si>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</si>
  <si>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</si>
  <si>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</si>
  <si>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</si>
  <si>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</si>
  <si>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</si>
  <si>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</si>
  <si>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</si>
  <si>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</si>
  <si>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</si>
  <si>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</si>
  <si>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</si>
  <si>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</si>
  <si>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</si>
  <si>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</si>
  <si>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</si>
  <si>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</si>
  <si>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</si>
  <si>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</si>
  <si>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</si>
  <si>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</si>
  <si>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</si>
  <si>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</si>
  <si>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</si>
  <si>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</si>
  <si>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</si>
  <si>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</si>
  <si>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</si>
  <si>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</si>
  <si>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</si>
  <si>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</si>
  <si>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</si>
  <si>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</si>
  <si>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</si>
  <si>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</si>
  <si>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</si>
  <si>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</si>
  <si>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</si>
  <si>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</si>
  <si>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</si>
  <si>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</si>
  <si>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</si>
  <si>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</si>
  <si>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</si>
  <si>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</si>
  <si>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</si>
  <si>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</si>
  <si>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</si>
  <si>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</si>
  <si>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</si>
  <si>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</si>
  <si>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</si>
  <si>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</si>
  <si>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</si>
  <si>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</si>
  <si>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</si>
  <si>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</si>
  <si>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</si>
  <si>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</si>
  <si>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</si>
  <si>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</si>
  <si>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</si>
  <si>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</si>
  <si>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</si>
  <si>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</si>
  <si>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</si>
  <si>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</si>
  <si>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</si>
  <si>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</si>
  <si>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</si>
  <si>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</si>
  <si>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</si>
  <si>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</si>
  <si>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</si>
  <si>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</si>
  <si>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</si>
  <si>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</si>
  <si>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</si>
  <si>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</si>
  <si>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</si>
  <si>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</si>
  <si>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</si>
  <si>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</si>
  <si>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</si>
  <si>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</si>
  <si>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</si>
  <si>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</si>
  <si>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</si>
  <si>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</si>
  <si>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</si>
  <si>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</si>
  <si>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</si>
  <si>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</si>
  <si>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</si>
  <si>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</si>
  <si>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</si>
  <si>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</si>
  <si>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</si>
  <si>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</si>
  <si>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</si>
  <si>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</si>
  <si>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</si>
  <si>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</si>
  <si>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</si>
  <si>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</si>
  <si>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</si>
  <si>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</si>
  <si>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</si>
  <si>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</si>
  <si>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</si>
  <si>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</si>
  <si>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</si>
  <si>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</si>
  <si>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</si>
  <si>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</si>
  <si>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</si>
  <si>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</si>
  <si>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</si>
  <si>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</si>
  <si>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</si>
  <si>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</si>
  <si>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</si>
  <si>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</si>
  <si>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</si>
  <si>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</si>
  <si>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</si>
  <si>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</si>
  <si>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</si>
  <si>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</si>
  <si>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</si>
  <si>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</si>
  <si>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</si>
  <si>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</si>
  <si>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</si>
  <si>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</si>
  <si>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</si>
  <si>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</si>
  <si>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</si>
  <si>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</si>
  <si>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</si>
  <si>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</si>
  <si>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</si>
  <si>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</si>
  <si>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</si>
  <si>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</si>
  <si>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</si>
  <si>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</si>
  <si>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</si>
  <si>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</si>
  <si>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</si>
  <si>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</si>
  <si>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</si>
  <si>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</si>
  <si>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</si>
  <si>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</si>
  <si>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</si>
  <si>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</si>
  <si>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</si>
  <si>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</si>
  <si>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</si>
  <si>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</si>
  <si>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</si>
  <si>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</si>
  <si>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</si>
  <si>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</si>
  <si>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</si>
  <si>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</si>
  <si>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</si>
  <si>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</si>
  <si>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</si>
  <si>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</si>
  <si>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</si>
  <si>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</si>
  <si>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</si>
  <si>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</si>
  <si>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</si>
  <si>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</si>
  <si>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</si>
  <si>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</si>
  <si>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</si>
  <si>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</si>
  <si>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</si>
  <si>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</si>
  <si>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</si>
  <si>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</si>
  <si>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</si>
  <si>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</si>
  <si>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</si>
  <si>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</si>
  <si>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</si>
  <si>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</si>
  <si>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</si>
  <si>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</si>
  <si>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</si>
  <si>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</si>
  <si>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</si>
  <si>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</si>
  <si>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</si>
  <si>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</si>
  <si>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</si>
  <si>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</si>
  <si>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</si>
  <si>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</si>
  <si>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</si>
  <si>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</si>
  <si>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</si>
  <si>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</si>
  <si>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</si>
  <si>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</si>
  <si>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</si>
  <si>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</si>
  <si>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</si>
  <si>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</si>
  <si>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</si>
  <si>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</si>
  <si>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</si>
  <si>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</si>
  <si>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</si>
  <si>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</si>
  <si>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</si>
  <si>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</si>
  <si>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</si>
  <si>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</si>
  <si>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</si>
  <si>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</si>
  <si>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</si>
  <si>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</si>
  <si>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</si>
  <si>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</si>
  <si>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</si>
  <si>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</si>
  <si>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</si>
  <si>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</si>
  <si>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</si>
  <si>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</si>
  <si>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</si>
  <si>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</si>
  <si>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</si>
  <si>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</si>
  <si>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</si>
  <si>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</si>
  <si>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</si>
  <si>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</si>
  <si>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</si>
  <si>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</si>
  <si>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</si>
  <si>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</si>
  <si>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</si>
  <si>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</si>
  <si>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</si>
  <si>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</si>
  <si>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</si>
  <si>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</si>
  <si>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</si>
  <si>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</si>
  <si>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</si>
  <si>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</si>
  <si>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</si>
  <si>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</si>
  <si>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</si>
  <si>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</si>
  <si>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</si>
  <si>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</si>
  <si>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</si>
  <si>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</si>
  <si>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</si>
  <si>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</si>
  <si>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</si>
  <si>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</si>
  <si>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</si>
  <si>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</si>
  <si>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</si>
  <si>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</si>
  <si>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</si>
  <si>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</si>
  <si>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</si>
  <si>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</si>
  <si>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</si>
  <si>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</si>
  <si>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</si>
  <si>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</si>
  <si>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</si>
  <si>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</si>
  <si>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</si>
  <si>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</si>
  <si>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</si>
  <si>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</si>
  <si>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</si>
  <si>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</si>
  <si>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</si>
  <si>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</si>
  <si>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</si>
  <si>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</si>
  <si>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</si>
  <si>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</si>
  <si>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</si>
  <si>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</si>
  <si>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</si>
  <si>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</si>
  <si>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</si>
  <si>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</si>
  <si>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</si>
  <si>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</si>
  <si>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</si>
  <si>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</si>
  <si>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</si>
  <si>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</si>
  <si>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</si>
  <si>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</si>
  <si>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</si>
  <si>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</si>
  <si>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</si>
  <si>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</si>
  <si>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</si>
  <si>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</si>
  <si>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</si>
  <si>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</si>
  <si>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</si>
  <si>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</si>
  <si>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</si>
  <si>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</si>
  <si>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</si>
  <si>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</si>
  <si>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</si>
  <si>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</si>
  <si>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</si>
  <si>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</si>
  <si>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</si>
  <si>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</si>
  <si>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</si>
  <si>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</si>
  <si>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</si>
  <si>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</si>
  <si>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</si>
  <si>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</si>
  <si>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</si>
  <si>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</si>
  <si>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</si>
  <si>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</si>
  <si>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</si>
  <si>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</si>
  <si>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</si>
  <si>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</si>
  <si>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</si>
  <si>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</si>
  <si>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</si>
  <si>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</si>
  <si>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</si>
  <si>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</si>
  <si>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</si>
  <si>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</si>
  <si>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</si>
  <si>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</si>
  <si>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</si>
  <si>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</si>
  <si>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</si>
  <si>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</si>
  <si>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</si>
  <si>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</si>
  <si>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</si>
  <si>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</si>
  <si>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</si>
  <si>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</si>
  <si>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</si>
  <si>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</si>
  <si>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</si>
  <si>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</si>
  <si>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</si>
  <si>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</si>
  <si>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</si>
  <si>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</si>
  <si>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</si>
  <si>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</si>
  <si>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</si>
  <si>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</si>
  <si>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</si>
  <si>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</si>
  <si>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</si>
  <si>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</si>
  <si>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</si>
  <si>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</si>
  <si>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</si>
  <si>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</si>
  <si>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</si>
  <si>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</si>
  <si>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</si>
  <si>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</si>
  <si>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</si>
  <si>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</si>
  <si>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</si>
  <si>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</si>
  <si>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</si>
  <si>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</si>
  <si>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</si>
  <si>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</si>
  <si>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</si>
  <si>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</si>
  <si>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</si>
  <si>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</si>
  <si>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</si>
  <si>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</si>
  <si>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</si>
  <si>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</si>
  <si>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</si>
  <si>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</si>
  <si>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</si>
  <si>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</si>
  <si>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</si>
  <si>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</si>
  <si>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</si>
  <si>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</si>
  <si>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</si>
  <si>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</si>
  <si>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</si>
  <si>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</si>
  <si>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</si>
  <si>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</si>
  <si>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</si>
  <si>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</si>
  <si>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</si>
  <si>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</si>
  <si>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</si>
  <si>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</si>
  <si>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</si>
  <si>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</si>
  <si>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</si>
  <si>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</si>
  <si>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</si>
  <si>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</si>
  <si>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</si>
  <si>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</si>
  <si>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</si>
  <si>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</si>
  <si>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</si>
  <si>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</si>
  <si>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</si>
  <si>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</si>
  <si>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</si>
  <si>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</si>
  <si>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</si>
  <si>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</si>
  <si>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</si>
  <si>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</si>
  <si>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</si>
  <si>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</si>
  <si>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</si>
  <si>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</si>
  <si>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</si>
  <si>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</si>
  <si>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</si>
  <si>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</si>
  <si>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</si>
  <si>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</si>
  <si>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</si>
  <si>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</si>
  <si>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</si>
  <si>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</si>
  <si>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</si>
  <si>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</si>
  <si>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</si>
  <si>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</si>
  <si>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</si>
  <si>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</si>
  <si>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</si>
  <si>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</si>
  <si>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</si>
  <si>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</si>
  <si>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</si>
  <si>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</si>
  <si>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</si>
  <si>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</si>
  <si>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</si>
  <si>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</si>
  <si>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</si>
  <si>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</si>
  <si>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</si>
  <si>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</si>
  <si>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</si>
  <si>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</si>
  <si>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</si>
  <si>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</si>
  <si>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</si>
  <si>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</si>
  <si>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</si>
  <si>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</si>
  <si>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</si>
  <si>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</si>
  <si>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</si>
  <si>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</si>
  <si>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</si>
  <si>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</si>
  <si>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</si>
  <si>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</si>
  <si>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</si>
  <si>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</si>
  <si>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</si>
  <si>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</si>
  <si>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</si>
  <si>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</si>
  <si>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</si>
  <si>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</si>
  <si>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</si>
  <si>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</si>
  <si>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</si>
  <si>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</si>
  <si>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</si>
  <si>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</si>
  <si>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</si>
  <si>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</si>
  <si>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</si>
  <si>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</si>
  <si>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</si>
  <si>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</si>
  <si>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</si>
  <si>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</si>
  <si>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</si>
  <si>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</si>
  <si>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</si>
  <si>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</si>
  <si>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</si>
  <si>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</si>
  <si>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</si>
  <si>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</si>
  <si>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</si>
  <si>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</si>
  <si>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</si>
  <si>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</si>
  <si>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</si>
  <si>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</si>
  <si>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</si>
  <si>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</si>
  <si>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</si>
  <si>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</si>
  <si>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</si>
  <si>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</si>
  <si>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</si>
  <si>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</si>
  <si>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</si>
  <si>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</si>
  <si>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</si>
  <si>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</si>
  <si>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</si>
  <si>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</si>
  <si>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</si>
  <si>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</si>
  <si>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</si>
  <si>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</si>
  <si>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</si>
  <si>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</si>
  <si>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</si>
  <si>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</si>
  <si>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</si>
  <si>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</si>
  <si>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</si>
  <si>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</si>
  <si>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</si>
  <si>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</si>
  <si>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</si>
  <si>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</si>
  <si>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</si>
  <si>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</si>
  <si>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</si>
  <si>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</si>
  <si>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</si>
  <si>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</si>
  <si>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</si>
  <si>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</si>
  <si>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</si>
  <si>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</si>
  <si>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</si>
  <si>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</si>
  <si>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</si>
  <si>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</si>
  <si>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</si>
  <si>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</si>
  <si>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</si>
  <si>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</si>
  <si>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</si>
  <si>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</si>
  <si>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</si>
  <si>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</si>
  <si>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</si>
  <si>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</si>
  <si>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</si>
  <si>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</si>
  <si>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</si>
  <si>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</si>
  <si>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</si>
  <si>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</si>
  <si>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</si>
  <si>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</si>
  <si>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</si>
  <si>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</si>
  <si>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</si>
  <si>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</si>
  <si>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</si>
  <si>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</si>
  <si>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</si>
  <si>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</si>
  <si>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</si>
  <si>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</si>
  <si>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</si>
  <si>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</si>
  <si>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</si>
  <si>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</si>
  <si>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</si>
  <si>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</si>
  <si>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</si>
  <si>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</si>
  <si>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</si>
  <si>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</si>
  <si>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</si>
  <si>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</si>
  <si>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</si>
  <si>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</si>
  <si>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</si>
  <si>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</si>
  <si>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</si>
  <si>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</si>
  <si>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</si>
  <si>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</si>
  <si>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</si>
  <si>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</si>
  <si>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</si>
  <si>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</si>
  <si>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</si>
  <si>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</si>
  <si>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</si>
  <si>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</si>
  <si>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</si>
  <si>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</si>
  <si>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</si>
  <si>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</si>
  <si>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</si>
  <si>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</si>
  <si>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</si>
  <si>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</si>
  <si>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</si>
  <si>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</si>
  <si>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</si>
  <si>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</si>
  <si>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</si>
  <si>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</si>
  <si>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</si>
  <si>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</si>
  <si>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</si>
  <si>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</si>
  <si>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</si>
  <si>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</si>
  <si>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</si>
  <si>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</si>
  <si>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</si>
  <si>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</si>
  <si>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</si>
  <si>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</si>
  <si>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</si>
  <si>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</si>
  <si>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</si>
  <si>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</si>
  <si>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</si>
  <si>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</si>
  <si>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</si>
  <si>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</si>
  <si>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</si>
  <si>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</si>
  <si>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</si>
  <si>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</si>
  <si>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</si>
  <si>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</si>
  <si>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</si>
  <si>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</si>
  <si>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</si>
  <si>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</si>
  <si>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</si>
  <si>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</si>
  <si>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</si>
  <si>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</si>
  <si>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</si>
  <si>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</si>
  <si>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</si>
  <si>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</si>
  <si>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</si>
  <si>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</si>
  <si>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</si>
  <si>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</si>
  <si>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</si>
  <si>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</si>
  <si>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</si>
  <si>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</si>
  <si>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</si>
  <si>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</si>
  <si>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</si>
  <si>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</si>
  <si>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</si>
  <si>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</si>
  <si>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</si>
  <si>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</si>
  <si>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</si>
  <si>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</si>
  <si>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</si>
  <si>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</si>
  <si>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</si>
  <si>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</si>
  <si>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</si>
  <si>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</si>
  <si>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</si>
  <si>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</si>
  <si>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</si>
  <si>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</si>
  <si>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</si>
  <si>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</si>
  <si>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</si>
  <si>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</si>
  <si>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</si>
  <si>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</si>
  <si>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</si>
  <si>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</si>
  <si>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</si>
  <si>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</si>
  <si>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</si>
  <si>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</si>
  <si>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</si>
  <si>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</si>
  <si>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</si>
  <si>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</si>
  <si>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</si>
  <si>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</si>
  <si>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</si>
  <si>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</si>
  <si>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</si>
  <si>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</si>
  <si>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</si>
  <si>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</si>
  <si>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</si>
  <si>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</si>
  <si>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</si>
  <si>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</si>
  <si>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</si>
  <si>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</si>
  <si>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</si>
  <si>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</si>
  <si>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</si>
  <si>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</si>
  <si>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</si>
  <si>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</si>
  <si>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</si>
  <si>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</si>
  <si>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</si>
  <si>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</si>
  <si>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</si>
  <si>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</si>
  <si>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</si>
  <si>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</si>
  <si>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</si>
  <si>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</si>
  <si>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</si>
  <si>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</si>
  <si>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</si>
  <si>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</si>
  <si>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</si>
  <si>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</si>
  <si>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</si>
  <si>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</si>
  <si>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</si>
  <si>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</si>
  <si>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</si>
  <si>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</si>
  <si>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</si>
  <si>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</si>
  <si>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</si>
  <si>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</si>
  <si>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</si>
  <si>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</si>
  <si>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</si>
  <si>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</si>
  <si>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</si>
  <si>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</si>
  <si>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</si>
  <si>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</si>
  <si>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</si>
  <si>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</si>
  <si>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</si>
  <si>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</si>
  <si>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</si>
  <si>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</si>
  <si>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</si>
  <si>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</si>
  <si>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</si>
  <si>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</si>
  <si>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</si>
  <si>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</si>
  <si>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</si>
  <si>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</si>
  <si>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</si>
  <si>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</si>
  <si>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</si>
  <si>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</si>
  <si>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</si>
  <si>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</si>
  <si>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</si>
  <si>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</si>
  <si>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</si>
  <si>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</si>
  <si>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</si>
  <si>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</si>
  <si>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</si>
  <si>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</si>
  <si>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</si>
  <si>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</si>
  <si>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</si>
  <si>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</si>
  <si>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</si>
  <si>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</si>
  <si>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</si>
  <si>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</si>
  <si>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</si>
  <si>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</si>
  <si>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</si>
  <si>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</si>
  <si>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</si>
  <si>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</si>
  <si>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</si>
  <si>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</si>
  <si>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</si>
  <si>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</si>
  <si>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</si>
  <si>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</si>
  <si>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</si>
  <si>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</si>
  <si>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</si>
  <si>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</si>
  <si>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</si>
  <si>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</si>
  <si>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</si>
  <si>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</si>
  <si>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</si>
  <si>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</si>
  <si>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</si>
  <si>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</si>
  <si>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</si>
  <si>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</si>
  <si>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</si>
  <si>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</si>
  <si>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</si>
  <si>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</si>
  <si>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</si>
  <si>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</si>
  <si>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</si>
  <si>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</si>
  <si>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</si>
  <si>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</si>
  <si>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</si>
  <si>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</si>
  <si>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</si>
  <si>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</si>
  <si>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</si>
  <si>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</si>
  <si>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</si>
  <si>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</si>
  <si>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</si>
  <si>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</si>
  <si>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</si>
  <si>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</si>
  <si>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</si>
  <si>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</si>
  <si>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</si>
  <si>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</si>
  <si>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</si>
  <si>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</si>
  <si>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</si>
  <si>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</si>
  <si>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</si>
  <si>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</si>
  <si>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</si>
  <si>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</si>
  <si>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</si>
  <si>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</si>
  <si>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</si>
  <si>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</si>
  <si>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</si>
  <si>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</si>
  <si>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</si>
  <si>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</si>
  <si>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</si>
  <si>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</si>
  <si>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</si>
  <si>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</si>
  <si>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</si>
  <si>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</si>
  <si>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</si>
  <si>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</si>
  <si>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</si>
  <si>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</si>
  <si>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</si>
  <si>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</si>
  <si>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</si>
  <si>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</si>
  <si>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</si>
  <si>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</si>
  <si>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</si>
  <si>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</si>
  <si>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</si>
  <si>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</si>
  <si>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</si>
  <si>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</si>
  <si>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</si>
  <si>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</si>
  <si>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</si>
  <si>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</si>
  <si>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</si>
  <si>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</si>
  <si>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</si>
  <si>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</si>
  <si>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</si>
  <si>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</si>
  <si>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</si>
  <si>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</si>
  <si>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</si>
  <si>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</si>
  <si>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</si>
  <si>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</si>
  <si>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</si>
  <si>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</si>
  <si>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</si>
  <si>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</si>
  <si>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</si>
  <si>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</si>
  <si>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</si>
  <si>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</si>
  <si>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</si>
  <si>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</si>
  <si>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</si>
  <si>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</si>
  <si>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</si>
  <si>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</si>
  <si>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</si>
  <si>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</si>
  <si>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</si>
  <si>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</si>
  <si>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</si>
  <si>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</si>
  <si>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</si>
  <si>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</si>
  <si>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</si>
  <si>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</si>
  <si>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</si>
  <si>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</si>
  <si>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</si>
  <si>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</si>
  <si>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</si>
  <si>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</si>
  <si>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</si>
  <si>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</si>
  <si>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</si>
  <si>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</si>
  <si>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</si>
  <si>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</si>
  <si>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</si>
  <si>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</si>
  <si>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</si>
  <si>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</si>
  <si>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</si>
  <si>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</si>
  <si>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</si>
  <si>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</si>
  <si>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</si>
  <si>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</si>
  <si>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</si>
  <si>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</si>
  <si>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</si>
  <si>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</si>
  <si>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</si>
  <si>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</si>
  <si>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</si>
  <si>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</si>
  <si>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</si>
  <si>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</si>
  <si>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</si>
  <si>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</si>
  <si>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</si>
  <si>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</si>
  <si>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</si>
  <si>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</si>
  <si>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</si>
  <si>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</si>
  <si>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</si>
  <si>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</si>
  <si>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</si>
  <si>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</si>
  <si>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</si>
  <si>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</si>
  <si>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</si>
  <si>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</si>
  <si>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</si>
  <si>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</si>
  <si>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</si>
  <si>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</si>
  <si>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</si>
  <si>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</si>
  <si>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</si>
  <si>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</si>
  <si>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</si>
  <si>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</si>
  <si>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</si>
  <si>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</si>
  <si>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</si>
  <si>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</si>
  <si>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</si>
  <si>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</si>
  <si>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</si>
  <si>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</si>
  <si>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</si>
  <si>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</si>
  <si>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</si>
  <si>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</si>
  <si>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</si>
  <si>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</si>
  <si>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</si>
  <si>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</si>
  <si>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</si>
  <si>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</si>
  <si>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</si>
  <si>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</si>
  <si>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</si>
  <si>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</si>
  <si>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</si>
  <si>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</si>
  <si>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</si>
  <si>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</si>
  <si>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</si>
  <si>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</si>
  <si>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</si>
  <si>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</si>
  <si>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</si>
  <si>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</si>
  <si>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</si>
  <si>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</si>
  <si>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</si>
  <si>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</si>
  <si>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</si>
  <si>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</si>
  <si>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</si>
  <si>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</si>
  <si>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</si>
  <si>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</si>
  <si>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</si>
  <si>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</si>
  <si>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</si>
  <si>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</si>
  <si>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</si>
  <si>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</si>
  <si>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</si>
  <si>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</si>
  <si>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</si>
  <si>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</si>
  <si>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</si>
  <si>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</si>
  <si>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</si>
  <si>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</si>
  <si>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</si>
  <si>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</si>
  <si>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</si>
  <si>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</si>
  <si>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</si>
  <si>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</si>
  <si>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</si>
  <si>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</si>
  <si>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</si>
  <si>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</si>
  <si>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</si>
  <si>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</si>
  <si>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</si>
  <si>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</si>
  <si>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</si>
  <si>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</si>
  <si>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</si>
  <si>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</si>
  <si>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</si>
  <si>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</si>
  <si>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</si>
  <si>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</si>
  <si>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</si>
  <si>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</si>
  <si>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</si>
  <si>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</si>
  <si>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</si>
  <si>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</si>
  <si>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</si>
  <si>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</si>
  <si>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</si>
  <si>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</si>
  <si>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</si>
  <si>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</si>
  <si>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</si>
  <si>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</si>
  <si>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</si>
  <si>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</si>
  <si>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</si>
  <si>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</si>
  <si>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</si>
  <si>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</si>
  <si>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</si>
  <si>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</si>
  <si>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</si>
  <si>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</si>
  <si>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</si>
  <si>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</si>
  <si>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</si>
  <si>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</si>
  <si>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</si>
  <si>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</si>
  <si>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</si>
  <si>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</si>
  <si>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</si>
  <si>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</si>
  <si>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</si>
  <si>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</si>
  <si>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</si>
  <si>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</si>
  <si>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</si>
  <si>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</si>
  <si>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</si>
  <si>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</si>
  <si>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</si>
  <si>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</si>
  <si>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</si>
  <si>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</si>
  <si>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</si>
  <si>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</si>
  <si>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</si>
  <si>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</si>
  <si>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</si>
  <si>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</si>
  <si>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</si>
  <si>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</si>
  <si>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</si>
  <si>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</si>
  <si>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</si>
  <si>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</si>
  <si>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</si>
  <si>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</si>
  <si>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</si>
  <si>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</si>
  <si>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</si>
  <si>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</si>
  <si>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</si>
  <si>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</si>
  <si>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</si>
  <si>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</si>
  <si>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</si>
  <si>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</si>
  <si>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</si>
  <si>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</si>
  <si>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</si>
  <si>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</si>
  <si>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</si>
  <si>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</si>
  <si>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</si>
  <si>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</si>
  <si>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</si>
  <si>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</si>
  <si>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</si>
  <si>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</si>
  <si>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</si>
  <si>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</si>
  <si>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</si>
  <si>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</si>
  <si>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</si>
  <si>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</si>
  <si>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</si>
  <si>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</si>
  <si>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</si>
  <si>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</si>
  <si>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</si>
  <si>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</si>
  <si>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</si>
  <si>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</si>
  <si>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</si>
  <si>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</si>
  <si>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</si>
  <si>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</si>
  <si>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</si>
  <si>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</si>
  <si>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</si>
  <si>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</si>
  <si>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</si>
  <si>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</si>
  <si>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</si>
  <si>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</si>
  <si>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</si>
  <si>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</si>
  <si>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</si>
  <si>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</si>
  <si>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</si>
  <si>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</si>
  <si>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</si>
  <si>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</si>
  <si>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</si>
  <si>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</si>
  <si>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</si>
  <si>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</si>
  <si>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</si>
  <si>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</si>
  <si>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</si>
  <si>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</si>
  <si>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</si>
  <si>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</si>
  <si>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</si>
  <si>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</si>
  <si>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</si>
  <si>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</si>
  <si>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</si>
  <si>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</si>
  <si>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</si>
  <si>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</si>
  <si>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</si>
  <si>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</si>
  <si>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</si>
  <si>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</si>
  <si>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</si>
  <si>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</si>
  <si>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</si>
  <si>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</si>
  <si>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</si>
  <si>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</si>
  <si>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</si>
  <si>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</si>
  <si>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</si>
  <si>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</si>
  <si>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</si>
  <si>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</si>
  <si>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</si>
  <si>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</si>
  <si>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</si>
  <si>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</si>
  <si>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</si>
  <si>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</si>
  <si>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</si>
  <si>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</si>
  <si>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</si>
  <si>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</si>
  <si>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</si>
  <si>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</si>
  <si>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</si>
  <si>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</si>
  <si>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</si>
  <si>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</si>
  <si>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</si>
  <si>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</si>
  <si>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</si>
  <si>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</si>
  <si>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</si>
  <si>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</si>
  <si>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</si>
  <si>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</si>
  <si>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</si>
  <si>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</si>
  <si>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</si>
  <si>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</si>
  <si>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</si>
  <si>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</si>
  <si>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</si>
  <si>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</si>
  <si>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</si>
  <si>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</si>
  <si>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</si>
  <si>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</si>
  <si>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</si>
  <si>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</si>
  <si>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</si>
  <si>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</si>
  <si>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</si>
  <si>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</si>
  <si>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</si>
  <si>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</si>
  <si>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</si>
  <si>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</si>
  <si>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</si>
  <si>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</si>
  <si>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</si>
  <si>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</si>
  <si>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</si>
  <si>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</si>
  <si>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</si>
  <si>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</si>
  <si>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</si>
  <si>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</si>
  <si>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</si>
  <si>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</si>
  <si>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</si>
  <si>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</si>
  <si>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</si>
  <si>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</si>
  <si>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</si>
  <si>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</si>
  <si>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</si>
  <si>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</si>
  <si>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</si>
  <si>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</si>
  <si>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</si>
  <si>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</si>
  <si>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</si>
  <si>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</si>
  <si>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</si>
  <si>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</si>
  <si>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</si>
  <si>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</si>
  <si>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</si>
  <si>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</si>
  <si>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</si>
  <si>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</si>
  <si>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</si>
  <si>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</si>
  <si>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</si>
  <si>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</si>
  <si>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</si>
  <si>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</si>
  <si>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</si>
  <si>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</si>
  <si>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</si>
  <si>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</si>
  <si>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</si>
  <si>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</si>
  <si>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</si>
  <si>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</si>
  <si>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</si>
  <si>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</si>
  <si>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</si>
  <si>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</si>
  <si>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</si>
  <si>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</si>
  <si>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</si>
  <si>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</si>
  <si>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</si>
  <si>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</si>
  <si>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</si>
  <si>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</si>
  <si>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</si>
  <si>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</si>
  <si>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</si>
  <si>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</si>
  <si>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</si>
  <si>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</si>
  <si>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</si>
  <si>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</si>
  <si>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</si>
  <si>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</si>
  <si>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</si>
  <si>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</si>
  <si>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</si>
  <si>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PCM-20251107-00000448</t>
  </si>
  <si>
    <t>ETA 100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</si>
  <si>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</si>
  <si>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</si>
  <si>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</si>
  <si>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</si>
  <si>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</si>
  <si>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</si>
  <si>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PCM-20251107-00000406</t>
  </si>
  <si>
    <t>EM team need 60 min</t>
  </si>
  <si>
    <t>PCM-20251107-00000458</t>
  </si>
  <si>
    <t>EM team need 45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</si>
</sst>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3" totalsRowShown="0" headerRowDxfId="32" dataDxfId="31" headerRowBorderDxfId="29" tableBorderDxfId="30" totalsRowBorderDxfId="28">
  <autoFilter ref="A1:L1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A7" sqref="A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305.49671793981543</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45968.445143865742</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45968.445143865742</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45968.445143865742</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45968.445143865742</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45968.445143865742</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45968.445143865742</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45968.445143865742</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45968.445143865742</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45968.445143865742</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45968.445143865742</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45968.445143865742</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45968.445143865742</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45968.445143865742</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45968.445143865742</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45968.445143865742</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45968.445143865742</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45968.445143865742</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45968.445143865742</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45968.445143865742</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45968.445143865742</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45968.445143865742</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45968.445143865742</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45968.445143865742</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45968.445143865742</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45968.445143865742</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45968.445143865742</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45968.445143865742</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45968.445143865742</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45968.445143865742</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45968.445143865742</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45968.445143865742</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45968.445143865742</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45968.445143865742</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45968.445143865742</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45968.445143865742</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45968.445143865742</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45968.445143865742</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45968.445143865742</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45968.445143865742</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45968.445143865742</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45968.445143865742</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45968.445143865742</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45968.445143865742</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45968.445143865742</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45968.445143865742</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45968.445143865742</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45968.445143865742</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45968.445143865742</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45968.445143865742</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45968.445143865742</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45968.445143865742</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45968.445143865742</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45968.445143865742</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45968.445143865742</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45968.445143865742</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45968.445143865742</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45968.445143865742</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45968.445143865742</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45968.445143865742</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45968.445143865742</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45968.445143865742</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45968.445143865742</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45968.445143865742</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45968.445143865742</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45968.445143865742</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45968.445143865742</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45968.445143865742</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45968.445143865742</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45968.445143865742</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45968.445143865742</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45968.445143865742</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45968.445143865742</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45968.445143865742</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45968.445143865742</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45968.445143865742</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45968.445143865742</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45968.445143865742</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45968.445143865742</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45968.445143865742</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45968.445143865742</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465FB521-751E-455B-86C6-801581307AD2}"/>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tabSelected="1" workbookViewId="0">
      <selection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143.44530590278009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45968.445143865742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45968.445143865742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45968.445143865742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45968.445143865742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45968.445143865742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45968.445143865742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45968.445143865742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45968.445143865742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45968.445143865742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45968.445143865742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45968.445143865742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45968.445143865742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45968.445143865742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45968.445143865742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45968.445143865742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45968.445143865742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45968.445143865742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45968.445143865742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45968.445143865742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45968.445143865742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45968.445143865742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45968.445143865742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45968.445143865742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45968.445143865742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45968.445143865742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45968.445143865742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45968.445143865742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45968.445143865742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45968.445143865742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45968.445143865742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45968.445143865742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45968.445143865742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45968.445143865742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45968.445143865742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45968.445143865742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45968.445143865742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45968.445143865742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45968.445143865742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45968.445143865742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45968.445143865742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45968.445143865742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45968.445143865742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45968.445143865742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45968.445143865742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45968.445143865742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45968.445143865742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45968.445143865742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45968.445143865742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45968.445143865742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45968.445143865742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45968.445143865742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45968.445143865742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45968.445143865742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45968.445143865742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45968.445143865742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45968.445143865742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45968.445143865742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45968.445143865742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45968.445143865742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45968.445143865742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45968.445143865742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45968.445143865742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45968.445143865742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45968.445143865742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45968.445143865742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45968.445143865742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45968.445143865742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45968.445143865742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45968.445143865742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45968.445143865742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45968.445143865742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45968.445143865742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45968.445143865742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45968.445143865742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45968.445143865742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45968.445143865742</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45968.445143865742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45968.445143865742</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45968.445143865742</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45968.445143865742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45968.445143865742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45968.445143865742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45968.445143865742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45968.445143865742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45968.445143865742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45968.445143865742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45968.445143865742</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45968.445143865742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45968.445143865742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45968.445143865742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45968.445143865742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45968.445143865742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45968.445143865742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45968.445143865742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45968.445143865742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45968.445143865742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45968.445143865742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45968.445143865742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45968.445143865742</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45968.445143865742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45968.445143865742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45968.445143865742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45968.445143865742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45968.445143865742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45968.445143865742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45968.445143865742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45968.445143865742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45968.445143865742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45968.445143865742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45968.445143865742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45968.445143865742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45968.445143865742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45968.445143865742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45968.445143865742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45968.445143865742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45968.445143865742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45968.445143865742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45968.445143865742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45968.445143865742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45968.445143865742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45968.445143865742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45968.445143865742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45968.445143865742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45968.445143865742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45968.445143865742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45968.445143865742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45968.445143865742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45968.445143865742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45968.445143865742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45968.445143865742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45968.445143865742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45968.445143865742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45968.445143865742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45968.445143865742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45968.445143865742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45968.445143865742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45968.445143865742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45968.445143865742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45968.445143865742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45968.445143865742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45968.445143865742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45968.445143865742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45968.445143865742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45968.445143865742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45968.445143865742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45968.445143865742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45968.445143865742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45968.445143865742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45968.445143865742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45968.445143865742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45968.445143865742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45968.445143865742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45968.445143865742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45968.445143865742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45968.445143865742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45968.445143865742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45968.445143865742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45968.445143865742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45968.445143865742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45968.445143865742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45968.445143865742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45968.445143865742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45968.445143865742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45968.445143865742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45968.445143865742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45968.445143865742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45968.445143865742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45968.445143865742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45968.445143865742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45968.445143865742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45968.445143865742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45968.445143865742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45968.445143865742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45968.445143865742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45968.445143865742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45968.445143865742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45968.445143865742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45968.445143865742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45968.445143865742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45968.445143865742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45968.445143865742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45968.445143865742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45968.445143865742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45968.445143865742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45968.445143865742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45968.445143865742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45968.445143865742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45968.445143865742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45968.445143865742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45968.445143865742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45968.445143865742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45968.445143865742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45968.445143865742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45968.445143865742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45968.445143865742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45968.445143865742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45968.445143865742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45968.445143865742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45968.445143865742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45968.445143865742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45968.445143865742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45968.445143865742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45968.445143865742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45968.445143865742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45968.445143865742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45968.445143865742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45968.445143865742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45968.445143865742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45968.445143865742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45968.445143865742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45968.445143865742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45968.445143865742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45968.445143865742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45968.445143865742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45968.445143865742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45968.445143865742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45968.445143865742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45968.445143865742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45968.445143865742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45968.445143865742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45968.445143865742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45968.445143865742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45968.445143865742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45968.445143865742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45968.445143865742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45968.445143865742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45968.445143865742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45968.445143865742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45968.445143865742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45968.445143865742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45968.445143865742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45968.445143865742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45968.445143865742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45968.445143865742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45968.445143865742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45968.445143865742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45968.445143865742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45968.445143865742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45968.445143865742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45968.445143865742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45968.445143865742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45968.445143865742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45968.445143865742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45968.445143865742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45968.445143865742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45968.445143865742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45968.445143865742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45968.445143865742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45968.445143865742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45968.445143865742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45968.445143865742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45968.445143865742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45968.445143865742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45968.445143865742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45968.445143865742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45968.445143865742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45968.445143865742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45968.445143865742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45968.445143865742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45968.445143865742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45968.445143865742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45968.445143865742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45968.445143865742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45968.445143865742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45968.445143865742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45968.445143865742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45968.445143865742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45968.445143865742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45968.445143865742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45968.445143865742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45968.445143865742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45968.445143865742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45968.445143865742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45968.445143865742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45968.445143865742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45968.445143865742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45968.445143865742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45968.445143865742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45968.445143865742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45968.445143865742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45968.445143865742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45968.445143865742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45968.445143865742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45968.445143865742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45968.445143865742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45968.445143865742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45968.445143865742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45968.445143865742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45968.445143865742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45968.445143865742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45968.445143865742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45968.445143865742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45968.445143865742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45968.445143865742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45968.445143865742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45968.445143865742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45968.445143865742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45968.445143865742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45968.445143865742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45968.445143865742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45968.445143865742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45968.445143865742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45968.445143865742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45968.445143865742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45968.445143865742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45968.445143865742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45968.445143865742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45968.445143865742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45968.445143865742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45968.445143865742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45968.445143865742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45968.445143865742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45968.445143865742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45968.445143865742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45968.445143865742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45968.445143865742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45968.445143865742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45968.445143865742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45968.445143865742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45968.445143865742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45968.445143865742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45968.445143865742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45968.445143865742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45968.445143865742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45968.445143865742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45968.445143865742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45968.445143865742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45968.445143865742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45968.445143865742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45968.445143865742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45968.445143865742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45968.445143865742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45968.445143865742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45968.445143865742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45968.445143865742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45968.445143865742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45968.445143865742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45968.445143865742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45968.445143865742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45968.445143865742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45968.445143865742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45968.445143865742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45968.445143865742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45968.445143865742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45968.445143865742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45968.445143865742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45968.445143865742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45968.445143865742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45968.445143865742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45968.445143865742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45968.445143865742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45968.445143865742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45968.445143865742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45968.445143865742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45968.445143865742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45968.445143865742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45968.445143865742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45968.445143865742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45968.445143865742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45968.445143865742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45968.445143865742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45968.445143865742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45968.445143865742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45968.445143865742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45968.445143865742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45968.445143865742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45968.445143865742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45968.445143865742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45968.445143865742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45968.445143865742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45968.445143865742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45968.445143865742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45968.445143865742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45968.445143865742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45968.445143865742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45968.445143865742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45968.445143865742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45968.445143865742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45968.445143865742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45968.445143865742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45968.445143865742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45968.445143865742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45968.445143865742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45968.445143865742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45968.445143865742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45968.445143865742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45968.445143865742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45968.445143865742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45968.445143865742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45968.445143865742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45968.445143865742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45968.445143865742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45968.445143865742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45968.445143865742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45968.445143865742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45968.445143865742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45968.445143865742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45968.445143865742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45968.445143865742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45968.445143865742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45968.445143865742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45968.445143865742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45968.445143865742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45968.445143865742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45968.445143865742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45968.445143865742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45968.445143865742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45968.445143865742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45968.445143865742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45968.445143865742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45968.445143865742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45968.445143865742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45968.445143865742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45968.445143865742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45968.445143865742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45968.445143865742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45968.445143865742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45968.445143865742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45968.445143865742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45968.445143865742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45968.445143865742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45968.445143865742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45968.445143865742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45968.445143865742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45968.445143865742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45968.445143865742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45968.445143865742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45968.445143865742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45968.445143865742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45968.445143865742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45968.445143865742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45968.445143865742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45968.445143865742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45968.445143865742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45968.445143865742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45968.445143865742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45968.445143865742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45968.445143865742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45968.445143865742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45968.445143865742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45968.445143865742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45968.445143865742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45968.445143865742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45968.445143865742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45968.445143865742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45968.445143865742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45968.445143865742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45968.445143865742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45968.445143865742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45968.445143865742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45968.445143865742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45968.445143865742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45968.445143865742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45968.445143865742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45968.445143865742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45968.445143865742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45968.445143865742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45968.445143865742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45968.445143865742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45968.445143865742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45968.445143865742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45968.445143865742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45968.445143865742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45968.445143865742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45968.445143865742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45968.445143865742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45968.445143865742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45968.445143865742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45968.445143865742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45968.445143865742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45968.445143865742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45968.445143865742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45968.445143865742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45968.445143865742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45968.445143865742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45968.445143865742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45968.445143865742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45968.445143865742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45968.445143865742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45968.445143865742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45968.445143865742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45968.445143865742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45968.445143865742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45968.445143865742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45968.445143865742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45968.445143865742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45968.445143865742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45968.445143865742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45968.445143865742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45968.445143865742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45968.445143865742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45968.445143865742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45968.445143865742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45968.445143865742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45968.445143865742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45968.445143865742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45968.445143865742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45968.445143865742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45968.445143865742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45968.445143865742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45968.445143865742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45968.445143865742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45968.445143865742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45968.445143865742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45968.445143865742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45968.445143865742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45968.445143865742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45968.445143865742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45968.445143865742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45968.445143865742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45968.445143865742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45968.445143865742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45968.445143865742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45968.445143865742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45968.445143865742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45968.445143865742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45968.445143865742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45968.445143865742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45968.445143865742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45968.445143865742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45968.445143865742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45968.445143865742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45968.445143865742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45968.445143865742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45968.445143865742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45968.445143865742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45968.445143865742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45968.445143865742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45968.445143865742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45968.445143865742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45968.445143865742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45968.445143865742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45968.445143865742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45968.445143865742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45968.445143865742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45968.445143865742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45968.445143865742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45968.445143865742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45968.445143865742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45968.445143865742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45968.445143865742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45968.445143865742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45968.445143865742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45968.445143865742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45968.445143865742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45968.445143865742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45968.445143865742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45968.445143865742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45968.445143865742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45968.445143865742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45968.445143865742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45968.445143865742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45968.445143865742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45968.445143865742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45968.445143865742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45968.445143865742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45968.445143865742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45968.445143865742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45968.445143865742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45968.445143865742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45968.445143865742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45968.445143865742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45968.445143865742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45968.445143865742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45968.445143865742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45968.445143865742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45968.445143865742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45968.445143865742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45968.445143865742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45968.445143865742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45968.445143865742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45968.445143865742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45968.445143865742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45968.445143865742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45968.445143865742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45968.445143865742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45968.445143865742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45968.445143865742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45968.445143865742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45968.445143865742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45968.445143865742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45968.445143865742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45968.445143865742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45968.445143865742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45968.445143865742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45968.445143865742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45968.445143865742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45968.445143865742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45968.445143865742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45968.445143865742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45968.445143865742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45968.445143865742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45968.445143865742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45968.445143865742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45968.445143865742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45968.445143865742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45968.445143865742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45968.445143865742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45968.445143865742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45968.445143865742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45968.445143865742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45968.445143865742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45968.445143865742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45968.445143865742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45968.445143865742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45968.445143865742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45968.445143865742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45968.445143865742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45968.445143865742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45968.445143865742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45968.445143865742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45968.445143865742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45968.445143865742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45968.445143865742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45968.445143865742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45968.445143865742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45968.445143865742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45968.445143865742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45968.445143865742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45968.445143865742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45968.445143865742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45968.445143865742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45968.445143865742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45968.445143865742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45968.445143865742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45968.445143865742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45968.445143865742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45968.445143865742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45968.445143865742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45968.445143865742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45968.445143865742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45968.445143865742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45968.445143865742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45968.445143865742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45968.445143865742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45968.445143865742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45968.445143865742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45968.445143865742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45968.445143865742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45968.445143865742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45968.445143865742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45968.445143865742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45968.445143865742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45968.445143865742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45968.445143865742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45968.445143865742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45968.445143865742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45968.445143865742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45968.445143865742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45968.445143865742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45968.445143865742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45968.445143865742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45968.445143865742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45968.445143865742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45968.445143865742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45968.445143865742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45968.445143865742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45968.445143865742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45968.445143865742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45968.445143865742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45968.445143865742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45968.445143865742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45968.445143865742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45968.445143865742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45968.445143865742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45968.445143865742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45968.445143865742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45968.445143865742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45968.445143865742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45968.445143865742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45968.445143865742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45968.445143865742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45968.445143865742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45968.445143865742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45968.445143865742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45968.445143865742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45968.445143865742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45968.445143865742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45968.445143865742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45968.445143865742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45968.445143865742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45968.445143865742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45968.445143865742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45968.445143865742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45968.445143865742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45968.445143865742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45968.445143865742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45968.445143865742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45968.445143865742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45968.445143865742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45968.445143865742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45968.445143865742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45968.445143865742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45968.445143865742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45968.445143865742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45968.445143865742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45968.445143865742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45968.445143865742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45968.445143865742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45968.445143865742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45968.445143865742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45968.445143865742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45968.445143865742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45968.445143865742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45968.445143865742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45968.445143865742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45968.445143865742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45968.445143865742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45968.445143865742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45968.445143865742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45968.445143865742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45968.445143865742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45968.445143865742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45968.445143865742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45968.445143865742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45968.445143865742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45968.445143865742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45968.445143865742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45968.445143865742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45968.445143865742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45968.445143865742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45968.445143865742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45968.445143865742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45968.445143865742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45968.445143865742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45968.445143865742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45968.445143865742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45968.445143865742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45968.445143865742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45968.445143865742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45968.445143865742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45968.445143865742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45968.445143865742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45968.445143865742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45968.445143865742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45968.445143865742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45968.445143865742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45968.445143865742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45968.445143865742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45968.445143865742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45968.445143865742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45968.445143865742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45968.445143865742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45968.445143865742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45968.445143865742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45968.445143865742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45968.445143865742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45968.445143865742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45968.445143865742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45968.445143865742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45968.445143865742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45968.445143865742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45968.445143865742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45968.445143865742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45968.445143865742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45968.445143865742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45968.445143865742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45968.445143865742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45968.445143865742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45968.445143865742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45968.445143865742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45968.445143865742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45968.445143865742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45968.445143865742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45968.445143865742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45968.445143865742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45968.445143865742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45968.445143865742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45968.445143865742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45968.445143865742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45968.445143865742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45968.445143865742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45968.445143865742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45968.445143865742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45968.445143865742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45968.445143865742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45968.445143865742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45968.445143865742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45968.445143865742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45968.445143865742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45968.445143865742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45968.445143865742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45968.445143865742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45968.445143865742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45968.445143865742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45968.445143865742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45968.445143865742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45968.445143865742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45968.445143865742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45968.445143865742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45968.445143865742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45968.445143865742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45968.445143865742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45968.445143865742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45968.445143865742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45968.445143865742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45968.445143865742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45968.445143865742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45968.445143865742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45968.445143865742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45968.445143865742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45968.445143865742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45968.445143865742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45968.445143865742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45968.445143865742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45968.445143865742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45968.445143865742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45968.445143865742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45968.445143865742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45968.445143865742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45968.445143865742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45968.445143865742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45968.445143865742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45968.445143865742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45968.445143865742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45968.445143865742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45968.445143865742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45968.445143865742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45968.445143865742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45968.445143865742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45968.445143865742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45968.445143865742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45968.445143865742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45968.445143865742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45968.445143865742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45968.445143865742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45968.445143865742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45968.445143865742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45968.445143865742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45968.445143865742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45968.445143865742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45968.445143865742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45968.445143865742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45968.445143865742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45968.445143865742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45968.445143865742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45968.445143865742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45968.445143865742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45968.445143865742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45968.445143865742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45968.445143865742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45968.445143865742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45968.445143865742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45968.445143865742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45968.445143865742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45968.445143865742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45968.445143865742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45968.445143865742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45968.445143865742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45968.445143865742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45968.445143865742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45968.445143865742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45968.445143865742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45968.445143865742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45968.445143865742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45968.445143865742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45968.445143865742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45968.445143865742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45968.445143865742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45968.445143865742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45968.445143865742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45968.445143865742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45968.445143865742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45968.445143865742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45968.445143865742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45968.445143865742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45968.445143865742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45968.445143865742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45968.445143865742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45968.445143865742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45968.445143865742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45968.445143865742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45968.445143865742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45968.445143865742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45968.445143865742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45968.445143865742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45968.445143865742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45968.445143865742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45968.445143865742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45968.445143865742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45968.445143865742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45968.445143865742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45968.445143865742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45968.445143865742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45968.445143865742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45968.445143865742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45968.445143865742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45968.445143865742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45968.445143865742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45968.445143865742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45968.445143865742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45968.445143865742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45968.445143865742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45968.445143865742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45968.445143865742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45968.445143865742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45968.445143865742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45968.445143865742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45968.445143865742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45968.445143865742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45968.445143865742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45968.445143865742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45968.445143865742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45968.445143865742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45968.445143865742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45968.445143865742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45968.445143865742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45968.445143865742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45968.445143865742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45968.445143865742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45968.445143865742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45968.445143865742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45968.445143865742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45968.445143865742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45968.445143865742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45968.445143865742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45968.445143865742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45968.445143865742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45968.445143865742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45968.445143865742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45968.445143865742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45968.445143865742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45968.445143865742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45968.445143865742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45968.445143865742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45968.445143865742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45968.445143865742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45968.445143865742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45968.445143865742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45968.445143865742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45968.445143865742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45968.445143865742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45968.445143865742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45968.445143865742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45968.445143865742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45968.445143865742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45968.445143865742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45968.445143865742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45968.445143865742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45968.445143865742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45968.445143865742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45968.445143865742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45968.445143865742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45968.445143865742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45968.445143865742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45968.445143865742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45968.445143865742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45968.445143865742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45968.445143865742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45968.445143865742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45968.445143865742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45968.445143865742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45968.445143865742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45968.445143865742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45968.445143865742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45968.445143865742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45968.445143865742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45968.445143865742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45968.445143865742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45968.445143865742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45968.445143865742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45968.445143865742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45968.445143865742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45968.445143865742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45968.445143865742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45968.445143865742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45968.445143865742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45968.445143865742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45968.445143865742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45968.445143865742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45968.445143865742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45968.445143865742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45968.445143865742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45968.445143865742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45968.445143865742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45968.445143865742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45968.445143865742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45968.445143865742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45968.445143865742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45968.445143865742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45968.445143865742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45968.445143865742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45968.445143865742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45968.445143865742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45968.445143865742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45968.445143865742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45968.445143865742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45968.445143865742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45968.445143865742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45968.445143865742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45968.445143865742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45968.445143865742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45968.445143865742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45968.445143865742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45968.445143865742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45968.445143865742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45968.445143865742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45968.445143865742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45968.445143865742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45968.445143865742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45968.445143865742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45968.445143865742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45968.445143865742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45968.445143865742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45968.445143865742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45968.445143865742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45968.445143865742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45968.445143865742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45968.445143865742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45968.445143865742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45968.445143865742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45968.445143865742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45968.445143865742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45968.445143865742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45968.445143865742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45968.445143865742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45968.445143865742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45968.445143865742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45968.445143865742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45968.445143865742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45968.445143865742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45968.445143865742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45968.445143865742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45968.445143865742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45968.445143865742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45968.445143865742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45968.445143865742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45968.445143865742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45968.445143865742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45968.445143865742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45968.445143865742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45968.445143865742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45968.445143865742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45968.445143865742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45968.445143865742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45968.445143865742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45968.445143865742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45968.445143865742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45968.445143865742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45968.445143865742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45968.445143865742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45968.445143865742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45968.445143865742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45968.445143865742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45968.445143865742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45968.445143865742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45968.445143865742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45968.445143865742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45968.445143865742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45968.445143865742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45968.445143865742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45968.445143865742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45968.445143865742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45968.445143865742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45968.445143865742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45968.445143865742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45968.445143865742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45968.445143865742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45968.445143865742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45968.445143865742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45968.445143865742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45968.445143865742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45968.445143865742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45968.445143865742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45968.445143865742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45968.445143865742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45968.445143865742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45968.445143865742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45968.445143865742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45968.445143865742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45968.445143865742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45968.445143865742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45968.445143865742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45968.445143865742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45968.445143865742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45968.445143865742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45968.445143865742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45968.445143865742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45968.445143865742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45968.445143865742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45968.445143865742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45968.445143865742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45968.445143865742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45968.445143865742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45968.445143865742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45968.445143865742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45968.445143865742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45968.445143865742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45968.445143865742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45968.445143865742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45968.445143865742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45968.445143865742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45968.445143865742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45968.445143865742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45968.445143865742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45968.445143865742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45968.445143865742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45968.445143865742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45968.445143865742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45968.445143865742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45968.445143865742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45968.445143865742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45968.445143865742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45968.445143865742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45968.445143865742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45968.445143865742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45968.445143865742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45968.445143865742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45968.445143865742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45968.445143865742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45968.445143865742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45968.445143865742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45968.445143865742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45968.445143865742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45968.445143865742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45968.445143865742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45968.445143865742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45968.445143865742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45968.445143865742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45968.445143865742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45968.445143865742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45968.445143865742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45968.445143865742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45968.445143865742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45968.445143865742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45968.445143865742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45968.445143865742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45968.445143865742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45968.445143865742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45968.445143865742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45968.445143865742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45968.445143865742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45968.445143865742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45968.445143865742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45968.445143865742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45968.445143865742</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45968.445143865742</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45968.445143865742</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3"/>
  <sheetViews>
    <sheetView workbookViewId="0">
      <selection activeCell="I5" sqref="I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264.96442627314536</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36111</v>
      </c>
      <c r="E3" s="95" t="s">
        <v>39021</v>
      </c>
      <c r="F3" s="112">
        <v>45968.37091435185</v>
      </c>
      <c r="G3" s="113">
        <f ca="1">IFERROR(NOW()-F3,"")</f>
        <v>7.4229513891623355E-2</v>
      </c>
      <c r="H3" s="112">
        <v>45968.365358796298</v>
      </c>
      <c r="I3" s="108" t="str">
        <f>IFERROR(VLOOKUP(D3,DB!A:F,6,0),"")</f>
        <v>Generator-SG</v>
      </c>
      <c r="J3" s="108" t="str">
        <f>IFERROR(VLOOKUP(D3,DB!A:G,7,0),"")</f>
        <v>Dead</v>
      </c>
      <c r="K3" s="114" t="s">
        <v>39110</v>
      </c>
      <c r="L3" s="110" t="str">
        <f>IFERROR(VLOOKUP(D3,DB!A:I,9,0),"")</f>
        <v>Latis</v>
      </c>
    </row>
    <row r="4" spans="1:16" ht="15" customHeight="1">
      <c r="A4" s="108"/>
      <c r="B4" s="108" t="str">
        <f>IFERROR(VLOOKUP(D4,DB!A:K,11,0),"")</f>
        <v/>
      </c>
      <c r="C4" s="109"/>
      <c r="D4" s="92"/>
      <c r="E4" s="95"/>
      <c r="F4" s="112"/>
      <c r="G4" s="113">
        <f ca="1">IFERROR(NOW()-F4,"")</f>
        <v>45968.445143865742</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45968.445143865742</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45968.445143865742</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45968.445143865742</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111"/>
      <c r="F8" s="112"/>
      <c r="G8" s="113">
        <f ca="1">IFERROR(NOW()-F8,"")</f>
        <v>45968.445143865742</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111"/>
      <c r="F9" s="112"/>
      <c r="G9" s="113">
        <f ca="1">IFERROR(NOW()-F9,"")</f>
        <v>45968.445143865742</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111"/>
      <c r="F10" s="112"/>
      <c r="G10" s="113">
        <f ca="1">IFERROR(NOW()-F10,"")</f>
        <v>45968.445143865742</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45968.445143865742</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45968.445143865742</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45968.445143865742</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45968.445143865742</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45968.445143865742</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45968.445143865742</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45968.445143865742</v>
      </c>
      <c r="H17" s="112"/>
      <c r="I17" s="108" t="str">
        <f>IFERROR(VLOOKUP(D17,DB!A:F,6,0),"")</f>
        <v/>
      </c>
      <c r="J17" s="108" t="str">
        <f>IFERROR(VLOOKUP(D17,DB!A:G,7,0),"")</f>
        <v/>
      </c>
      <c r="K17" s="114"/>
      <c r="L17" s="110" t="str">
        <f>IFERROR(VLOOKUP(D17,DB!A:I,9,0),"")</f>
        <v/>
      </c>
    </row>
    <row r="18" spans="1:12" ht="15" customHeight="1">
      <c r="A18" s="150"/>
      <c r="B18" s="150" t="str">
        <f>IFERROR(VLOOKUP(D18,DB!A:K,11,0),"")</f>
        <v/>
      </c>
      <c r="C18" s="94"/>
      <c r="D18" s="92"/>
      <c r="E18" s="95"/>
      <c r="F18" s="96"/>
      <c r="G18" s="151">
        <f ca="1">IFERROR(NOW()-F18,"")</f>
        <v>45968.445143865742</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45968.445143865742</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45968.445143865742</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45968.445143865742</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45968.445143865742</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45968.445143865742</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45968.445143865742</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45968.445143865742</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45968.445143865742</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45968.445143865742</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45968.445143865742</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45968.445143865742</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45968.445143865742</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45968.445143865742</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45968.445143865742</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45968.445143865742</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45968.445143865742</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45968.445143865742</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45968.445143865742</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45968.445143865742</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45968.445143865742</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45968.445143865742</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45968.445143865742</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45968.445143865742</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45968.445143865742</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45968.445143865742</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45968.445143865742</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45968.445143865742</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45968.445143865742</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45968.445143865742</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45968.445143865742</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45968.445143865742</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45968.445143865742</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45968.445143865742</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45968.445143865742</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45968.445143865742</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45968.445143865742</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45968.445143865742</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45968.445143865742</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45968.445143865742</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45968.445143865742</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45968.445143865742</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45968.445143865742</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45968.445143865742</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45968.445143865742</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45968.445143865742</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45968.445143865742</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45968.445143865742</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45968.445143865742</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45968.445143865742</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45968.445143865742</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45968.445143865742</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45968.445143865742</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45968.445143865742</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45968.445143865742</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45968.445143865742</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45968.445143865742</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45968.445143865742</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45968.445143865742</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45968.445143865742</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45968.445143865742</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45968.445143865742</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45968.445143865742</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45968.445143865742</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45968.445143865742</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45968.445143865742</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45968.445143865742</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45968.445143865742</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45968.445143865742</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45968.445143865742</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45968.445143865742</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45968.445143865742</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45968.445143865742</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45968.445143865742</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45968.445143865742</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45968.445143865742</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45968.445143865742</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45968.445143865742</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45968.445143865742</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45968.445143865742</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45968.445143865742</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45968.445143865742</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45968.445143865742</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45968.445143865742</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45968.445143865742</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45968.445143865742</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45968.445143865742</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45968.445143865742</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45968.445143865742</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45968.445143865742</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45968.445143865742</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45968.445143865742</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45968.445143865742</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45968.445143865742</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45968.445143865742</v>
      </c>
      <c r="H112" s="96"/>
      <c r="I112" s="150" t="str">
        <f>IFERROR(VLOOKUP(D112,DB!A:F,6,0),"")</f>
        <v/>
      </c>
      <c r="J112" s="150" t="str">
        <f>IFERROR(VLOOKUP(D112,DB!A:G,7,0),"")</f>
        <v/>
      </c>
      <c r="K112" s="98"/>
      <c r="L112" s="92" t="str">
        <f>IFERROR(VLOOKUP(D112,DB!A:I,9,0),"")</f>
        <v/>
      </c>
    </row>
    <row r="113" spans="1:12" ht="15" customHeight="1">
      <c r="A113" s="150"/>
      <c r="B113" s="150" t="str">
        <f>IFERROR(VLOOKUP(D113,DB!A:K,11,0),"")</f>
        <v/>
      </c>
      <c r="C113" s="94"/>
      <c r="D113" s="92"/>
      <c r="E113" s="95"/>
      <c r="F113" s="96"/>
      <c r="G113" s="151">
        <f ca="1">IFERROR(NOW()-F113,"")</f>
        <v>45968.445143865742</v>
      </c>
      <c r="H113" s="96"/>
      <c r="I113" s="150" t="str">
        <f>IFERROR(VLOOKUP(D113,DB!A:F,6,0),"")</f>
        <v/>
      </c>
      <c r="J113" s="150" t="str">
        <f>IFERROR(VLOOKUP(D113,DB!A:G,7,0),"")</f>
        <v/>
      </c>
      <c r="K113" s="98"/>
      <c r="L113" s="92" t="str">
        <f>IFERROR(VLOOKUP(D113,DB!A:I,9,0),"")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8"/>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76.613083680553245</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42.25626655092492</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19.784032754629152</v>
      </c>
      <c r="H4" s="132">
        <v>45948.661111111112</v>
      </c>
      <c r="I4" s="131" t="str">
        <f>IFERROR(VLOOKUP(D4,DB!A:F,6,0),"")</f>
        <v>SCECO</v>
      </c>
      <c r="J4" s="131" t="str">
        <f>IFERROR(VLOOKUP(D4,DB!A:G,7,0),"")</f>
        <v>Dead</v>
      </c>
      <c r="K4" s="131" t="s">
        <v>39116</v>
      </c>
      <c r="L4" s="131" t="str">
        <f>IFERROR(VLOOKUP(D4,DB!A:I,9,0),"")</f>
        <v>Latis</v>
      </c>
    </row>
    <row r="5" spans="1:13" ht="15">
      <c r="A5" s="131"/>
      <c r="B5" s="131" t="str">
        <f>IFERROR(VLOOKUP(D5,DB!A:K,11,0),"")</f>
        <v/>
      </c>
      <c r="C5" s="131"/>
      <c r="D5" s="131"/>
      <c r="E5" s="131"/>
      <c r="F5" s="131"/>
      <c r="G5" s="131">
        <f ca="1">IFERROR(NOW()-F5,"")</f>
        <v>45968.445143865742</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45968.445143865742</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45968.445143865742</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45968.445143865742</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45968.445143865742</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45968.445143865742</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45968.445143865742</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45968.445143865742</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45968.445143865742</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45968.445143865742</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45968.445143865742</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45968.445143865742</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45968.445143865742</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45968.445143865742</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45968.445143865742</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45968.445143865742</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45968.445143865742</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45968.445143865742</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45968.445143865742</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45968.445143865742</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45968.445143865742</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45968.445143865742</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45968.445143865742</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45968.445143865742</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45968.445143865742</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45968.445143865742</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45968.445143865742</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45968.445143865742</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45968.445143865742</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45968.445143865742</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45968.445143865742</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45968.445143865742</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45968.445143865742</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45968.445143865742</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45968.445143865742</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45968.445143865742</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45968.445143865742</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45968.445143865742</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45968.445143865742</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45968.445143865742</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45968.445143865742</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45968.445143865742</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45968.445143865742</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45968.445143865742</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45968.445143865742</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45968.445143865742</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45968.445143865742</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45968.445143865742</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45968.445143865742</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45968.445143865742</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45968.445143865742</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45968.445143865742</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45968.445143865742</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45968.445143865742</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45968.445143865742</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45968.445143865742</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45968.445143865742</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45968.445143865742</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45968.445143865742</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45968.445143865742</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45968.445143865742</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45968.445143865742</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45968.445143865742</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45968.445143865742</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45968.445143865742</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45968.445143865742</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45968.445143865742</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45968.445143865742</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45968.445143865742</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45968.445143865742</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45968.445143865742</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45968.445143865742</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45968.445143865742</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45968.445143865742</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45968.445143865742</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45968.445143865742</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45968.445143865742</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45968.445143865742</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45968.445143865742</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45968.445143865742</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45968.445143865742</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45968.445143865742</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45968.445143865742</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45968.445143865742</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45968.445143865742</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45968.445143865742</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45968.445143865742</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45968.445143865742</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45968.445143865742</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45968.445143865742</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45968.445143865742</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45968.445143865742</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45968.445143865742</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45968.445143865742</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45968.445143865742</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45968.445143865742</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45968.445143865742</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45968.445143865742</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45968.445143865742</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45968.445143865742</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45968.445143865742</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45968.445143865742</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45968.445143865742</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45968.445143865742</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45968.445143865742</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45968.445143865742</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45968.445143865742</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45968.445143865742</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45968.445143865742</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45968.445143865742</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45968.445143865742</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45968.445143865742</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45968.445143865742</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45968.445143865742</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45968.445143865742</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45968.445143865742</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45968.445143865742</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45968.445143865742</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45968.445143865742</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45968.445143865742</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45968.445143865742</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45968.445143865742</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45968.445143865742</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45968.445143865742</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45968.445143865742</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45968.445143865742</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45968.445143865742</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45968.445143865742</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45968.445143865742</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45968.445143865742</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45968.445143865742</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45968.445143865742</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45968.445143865742</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45968.445143865742</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45968.445143865742</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45968.445143865742</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45968.445143865742</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45968.445143865742</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45968.445143865742</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45968.445143865742</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45968.445143865742</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45968.445143865742</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45968.445143865742</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45968.445143865742</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45968.445143865742</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45968.445143865742</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45968.445143865742</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45968.445143865742</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45968.445143865742</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45968.445143865742</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45968.445143865742</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45968.445143865742</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45968.445143865742</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45968.445143865742</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45968.445143865742</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45968.445143865742</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45968.445143865742</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45968.445143865742</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45968.445143865742</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45968.445143865742</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45968.445143865742</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45968.445143865742</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45968.445143865742</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45968.445143865742</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45968.445143865742</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45968.445143865742</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45968.445143865742</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45968.445143865742</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45968.445143865742</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45968.445143865742</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45968.445143865742</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45968.445143865742</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45968.445143865742</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45968.445143865742</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45968.445143865742</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45968.445143865742</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45968.445143865742</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45968.445143865742</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45968.445143865742</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45968.445143865742</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45968.445143865742</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45968.445143865742</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45968.445143865742</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45968.445143865742</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45968.445143865742</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45968.445143865742</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45968.445143865742</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45968.445143865742</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45968.445143865742</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45968.445143865742</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45968.445143865742</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45968.445143865742</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45968.445143865742</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45968.445143865742</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45968.445143865742</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45968.445143865742</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45968.445143865742</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45968.445143865742</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45968.445143865742</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45968.445143865742</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45968.445143865742</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45968.445143865742</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45968.445143865742</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45968.445143865742</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45968.445143865742</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45968.445143865742</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45968.445143865742</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45968.445143865742</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45968.445143865742</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45968.445143865742</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45968.445143865742</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45968.445143865742</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45968.445143865742</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45968.445143865742</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45968.445143865742</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45968.445143865742</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45968.445143865742</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45968.445143865742</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45968.445143865742</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45968.445143865742</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45968.445143865742</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45968.445143865742</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45968.445143865742</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45968.445143865742</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45968.445143865742</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45968.445143865742</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45968.445143865742</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45968.445143865742</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45968.445143865742</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45968.445143865742</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45968.445143865742</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45968.445143865742</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45968.445143865742</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45968.445143865742</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45968.445143865742</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45968.445143865742</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45968.445143865742</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45968.445143865742</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45968.445143865742</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45968.445143865742</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45968.445143865742</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45968.445143865742</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45968.445143865742</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45968.445143865742</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45968.445143865742</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45968.445143865742</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45968.445143865742</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45968.445143865742</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45968.445143865742</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45968.445143865742</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45968.445143865742</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45968.445143865742</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45968.445143865742</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45968.445143865742</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45968.445143865742</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45968.445143865742</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45968.445143865742</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45968.445143865742</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45968.445143865742</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45968.445143865742</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45968.445143865742</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45968.445143865742</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45968.445143865742</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45968.445143865742</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45968.445143865742</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45968.445143865742</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45968.445143865742</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45968.445143865742</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45968.445143865742</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45968.445143865742</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45968.445143865742</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45968.445143865742</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45968.445143865742</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45968.445143865742</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45968.445143865742</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45968.445143865742</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45968.445143865742</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45968.445143865742</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45968.445143865742</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45968.445143865742</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45968.445143865742</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45968.445143865742</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row r="1247" ht="15"/>
    <row r="1248"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4"/>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39117</v>
      </c>
      <c r="B2" s="61" t="str">
        <f>IFERROR(VLOOKUP(D2,DB!A:K,11,0),"")</f>
        <v>R6</v>
      </c>
      <c r="C2" s="61">
        <v>1</v>
      </c>
      <c r="D2" s="61" t="s">
        <v>37390</v>
      </c>
      <c r="E2" s="61" t="s">
        <v>39021</v>
      </c>
      <c r="F2" s="145">
        <v>45968.338761574072</v>
      </c>
      <c r="G2" s="146">
        <f ca="1">IFERROR(NOW()-F2,"-")</f>
        <v>0.10638229166943347</v>
      </c>
      <c r="H2" s="147">
        <v>45968.332962962966</v>
      </c>
      <c r="I2" s="86" t="str">
        <f>IFERROR(VLOOKUP(D2,DB!A:F,6,0),"")</f>
        <v>Generator-SG</v>
      </c>
      <c r="J2" s="61" t="str">
        <f>IFERROR(VLOOKUP(D2,DB!A:G,7,0),"")</f>
        <v>Vandalized</v>
      </c>
      <c r="K2" s="148" t="s">
        <v>39118</v>
      </c>
      <c r="L2" s="149" t="str">
        <f>IFERROR(VLOOKUP(D2,DB!A:I,9,0),"")</f>
        <v>Latis</v>
      </c>
    </row>
    <row r="3" spans="1:12" ht="31.5" customHeight="1">
      <c r="A3" s="86" t="s">
        <v>39119</v>
      </c>
      <c r="B3" s="61" t="str">
        <f>IFERROR(VLOOKUP(D3,DB!A:K,11,0),"")</f>
        <v>R6</v>
      </c>
      <c r="C3" s="61">
        <v>1</v>
      </c>
      <c r="D3" s="61" t="s">
        <v>34041</v>
      </c>
      <c r="E3" s="61" t="s">
        <v>39100</v>
      </c>
      <c r="F3" s="145">
        <v>45968.376967592594</v>
      </c>
      <c r="G3" s="146">
        <f ca="1">IFERROR(NOW()-F3,"-")</f>
        <v>6.8176273147400934E-2</v>
      </c>
      <c r="H3" s="147">
        <v>45968.371145833335</v>
      </c>
      <c r="I3" s="86" t="str">
        <f>IFERROR(VLOOKUP(D3,DB!A:F,6,0),"")</f>
        <v>SCECO</v>
      </c>
      <c r="J3" s="61" t="str">
        <f>IFERROR(VLOOKUP(D3,DB!A:G,7,0),"")</f>
        <v>Vandalized</v>
      </c>
      <c r="K3" s="148" t="s">
        <v>39120</v>
      </c>
      <c r="L3" s="149" t="str">
        <f>IFERROR(VLOOKUP(D3,DB!A:I,9,0),"")</f>
        <v>Latis</v>
      </c>
    </row>
    <row r="4" spans="1:12" ht="31.5" customHeight="1">
      <c r="A4" s="86"/>
      <c r="B4" s="61" t="str">
        <f>IFERROR(VLOOKUP(D4,DB!A:K,11,0),"")</f>
        <v/>
      </c>
      <c r="C4" s="61"/>
      <c r="D4" s="61"/>
      <c r="E4" s="61"/>
      <c r="F4" s="145"/>
      <c r="G4" s="146">
        <f ca="1">IFERROR(NOW()-F4,"-")</f>
        <v>45968.445143865742</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45968.445143865742</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45968.445143865742</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45968.445143865742</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45968.445143865742</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45968.445143865742</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45968.445143865742</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45968.445143865742</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45968.445143865742</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45968.445143865742</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45968.445143865742</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45968.445143865742</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45968.445143865742</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45968.445143865742</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45968.445143865742</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45968.445143865742</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45968.445143865742</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45968.445143865742</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45968.445143865742</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45968.445143865742</v>
      </c>
      <c r="H23" s="147"/>
      <c r="I23" s="86" t="str">
        <f>IFERROR(VLOOKUP(D23,DB!A:F,6,0),"")</f>
        <v/>
      </c>
      <c r="J23" s="61" t="str">
        <f>IFERROR(VLOOKUP(D23,DB!A:G,7,0),"")</f>
        <v/>
      </c>
      <c r="K23" s="148"/>
      <c r="L23" s="149" t="str">
        <f>IFERROR(VLOOKUP(D23,DB!A:I,9,0),"")</f>
        <v/>
      </c>
    </row>
    <row r="24" spans="1:12" ht="31.5" customHeight="1">
      <c r="A24" s="86"/>
      <c r="B24" s="61" t="str">
        <f>IFERROR(VLOOKUP(D24,DB!A:K,11,0),"")</f>
        <v/>
      </c>
      <c r="C24" s="61"/>
      <c r="D24" s="61"/>
      <c r="E24" s="61"/>
      <c r="F24" s="145"/>
      <c r="G24" s="146">
        <f ca="1">IFERROR(NOW()-F24,"-")</f>
        <v>45968.445143865742</v>
      </c>
      <c r="H24" s="147"/>
      <c r="I24" s="86" t="str">
        <f>IFERROR(VLOOKUP(D24,DB!A:F,6,0),"")</f>
        <v/>
      </c>
      <c r="J24" s="61" t="str">
        <f>IFERROR(VLOOKUP(D24,DB!A:G,7,0),"")</f>
        <v/>
      </c>
      <c r="K24" s="148"/>
      <c r="L24" s="149" t="str">
        <f>IFERROR(VLOOKUP(D24,DB!A:I,9,0),"")</f>
        <v/>
      </c>
    </row>
  </sheetData>
  <dataValidations count="2">
    <dataValidation allowBlank="1" showInputMessage="1" showErrorMessage="1" sqref="E1" xr:uid="{62B1622A-85BD-4882-B430-9803BC9B7251}"/>
    <dataValidation type="list" allowBlank="1" showInputMessage="1" showErrorMessage="1" sqref="E2:E24"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2025-11-07T07:43:00Z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