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461" documentId="120_S{2AC9BD13-BADA-5192-A53E-5A8FF88502F6}" xr6:coauthVersionLast="47" xr6:coauthVersionMax="47" xr10:uidLastSave="{F175CA4D-17D4-43AB-976A-39747DCFB88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7" i="3"/>
  <c r="D8" i="3"/>
  <c r="D9"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alcChain>
</file>

<file path=xl/sharedStrings.xml><?xml version="1.0" encoding="utf-8"?>
<sst xmlns="http://schemas.openxmlformats.org/spreadsheetml/2006/main" count="181611" uniqueCount="39220">
  <si>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</si>
  <si>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</si>
  <si>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</si>
  <si>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</si>
  <si>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</si>
  <si>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</si>
  <si>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</si>
  <si>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</si>
  <si>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</si>
  <si>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</si>
  <si>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</si>
  <si>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</si>
  <si>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</si>
  <si>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</si>
  <si>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</si>
  <si>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</si>
  <si>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</si>
  <si>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</si>
  <si>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</si>
  <si>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</si>
  <si>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</si>
  <si>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</si>
  <si>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</si>
  <si>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</si>
  <si>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</si>
  <si>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</si>
  <si>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</si>
  <si>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</si>
  <si>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</si>
  <si>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</si>
  <si>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</si>
  <si>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</si>
  <si>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</si>
  <si>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</si>
  <si>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</si>
  <si>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</si>
  <si>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</si>
  <si>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</si>
  <si>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</si>
  <si>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</si>
  <si>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</si>
  <si>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</si>
  <si>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</si>
  <si>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</si>
  <si>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</si>
  <si>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</si>
  <si>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</si>
  <si>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</si>
  <si>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</si>
  <si>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</si>
  <si>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</si>
  <si>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</si>
  <si>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</si>
  <si>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</si>
  <si>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</si>
  <si>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</si>
  <si>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</si>
  <si>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</si>
  <si>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</si>
  <si>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</si>
  <si>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</si>
  <si>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</si>
  <si>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</si>
  <si>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</si>
  <si>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</si>
  <si>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</si>
  <si>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</si>
  <si>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</si>
  <si>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</si>
  <si>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</si>
  <si>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</si>
  <si>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</si>
  <si>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</si>
  <si>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</si>
  <si>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</si>
  <si>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</si>
  <si>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</si>
  <si>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</si>
  <si>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</si>
  <si>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</si>
  <si>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</si>
  <si>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</si>
  <si>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</si>
  <si>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</si>
  <si>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</si>
  <si>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</si>
  <si>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</si>
  <si>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</si>
  <si>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</si>
  <si>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</si>
  <si>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</si>
  <si>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</si>
  <si>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</si>
  <si>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</si>
  <si>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</si>
  <si>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</si>
  <si>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</si>
  <si>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</si>
  <si>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</si>
  <si>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</si>
  <si>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</si>
  <si>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</si>
  <si>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</si>
  <si>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</si>
  <si>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</si>
  <si>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</si>
  <si>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</si>
  <si>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</si>
  <si>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</si>
  <si>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</si>
  <si>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</si>
  <si>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</si>
  <si>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</si>
  <si>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</si>
  <si>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</si>
  <si>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</si>
  <si>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</si>
  <si>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</si>
  <si>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</si>
  <si>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</si>
  <si>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</si>
  <si>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</si>
  <si>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</si>
  <si>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</si>
  <si>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</si>
  <si>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</si>
  <si>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</si>
  <si>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</si>
  <si>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</si>
  <si>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</si>
  <si>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</si>
  <si>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</si>
  <si>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</si>
  <si>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</si>
  <si>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</si>
  <si>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</si>
  <si>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</si>
  <si>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</si>
  <si>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</si>
  <si>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</si>
  <si>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</si>
  <si>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</si>
  <si>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</si>
  <si>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</si>
  <si>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</si>
  <si>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</si>
  <si>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</si>
  <si>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</si>
  <si>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</si>
  <si>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</si>
  <si>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</si>
  <si>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</si>
  <si>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</si>
  <si>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</si>
  <si>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</si>
  <si>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</si>
  <si>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</si>
  <si>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</si>
  <si>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</si>
  <si>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</si>
  <si>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</si>
  <si>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</si>
  <si>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</si>
  <si>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</si>
  <si>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</si>
  <si>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</si>
  <si>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</si>
  <si>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</si>
  <si>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</si>
  <si>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</si>
  <si>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</si>
  <si>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</si>
  <si>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</si>
  <si>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</si>
  <si>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</si>
  <si>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</si>
  <si>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</si>
  <si>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</si>
  <si>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</si>
  <si>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</si>
  <si>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</si>
  <si>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</si>
  <si>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</si>
  <si>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</si>
  <si>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</si>
  <si>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</si>
  <si>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</si>
  <si>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</si>
  <si>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</si>
  <si>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</si>
  <si>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</si>
  <si>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</si>
  <si>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</si>
  <si>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</si>
  <si>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</si>
  <si>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</si>
  <si>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</si>
  <si>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</si>
  <si>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</si>
  <si>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</si>
  <si>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</si>
  <si>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</si>
  <si>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</si>
  <si>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</si>
  <si>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</si>
  <si>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</si>
  <si>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</si>
  <si>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</si>
  <si>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</si>
  <si>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</si>
  <si>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</si>
  <si>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</si>
  <si>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</si>
  <si>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</si>
  <si>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</si>
  <si>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</si>
  <si>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</si>
  <si>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</si>
  <si>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</si>
  <si>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</si>
  <si>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</si>
  <si>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</si>
  <si>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</si>
  <si>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</si>
  <si>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</si>
  <si>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</si>
  <si>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</si>
  <si>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</si>
  <si>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</si>
  <si>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</si>
  <si>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</si>
  <si>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</si>
  <si>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</si>
  <si>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</si>
  <si>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</si>
  <si>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</si>
  <si>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</si>
  <si>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</si>
  <si>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</si>
  <si>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</si>
  <si>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</si>
  <si>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</si>
  <si>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</si>
  <si>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</si>
  <si>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</si>
  <si>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</si>
  <si>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</si>
  <si>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</si>
  <si>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</si>
  <si>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</si>
  <si>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</si>
  <si>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</si>
  <si>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</si>
  <si>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</si>
  <si>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</si>
  <si>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</si>
  <si>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</si>
  <si>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</si>
  <si>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</si>
  <si>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</si>
  <si>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</si>
  <si>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</si>
  <si>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</si>
  <si>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</si>
  <si>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</si>
  <si>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</si>
  <si>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</si>
  <si>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</si>
  <si>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</si>
  <si>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</si>
  <si>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</si>
  <si>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</si>
  <si>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</si>
  <si>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</si>
  <si>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</si>
  <si>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</si>
  <si>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</si>
  <si>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</si>
  <si>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</si>
  <si>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</si>
  <si>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</si>
  <si>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</si>
  <si>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</si>
  <si>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</si>
  <si>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</si>
  <si>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</si>
  <si>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</si>
  <si>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</si>
  <si>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</si>
  <si>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</si>
  <si>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</si>
  <si>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</si>
  <si>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</si>
  <si>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</si>
  <si>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</si>
  <si>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</si>
  <si>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</si>
  <si>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</si>
  <si>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</si>
  <si>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</si>
  <si>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</si>
  <si>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</si>
  <si>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</si>
  <si>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</si>
  <si>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</si>
  <si>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</si>
  <si>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</si>
  <si>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</si>
  <si>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</si>
  <si>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</si>
  <si>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</si>
  <si>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</si>
  <si>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</si>
  <si>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</si>
  <si>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</si>
  <si>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</si>
  <si>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</si>
  <si>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</si>
  <si>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</si>
  <si>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</si>
  <si>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</si>
  <si>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</si>
  <si>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</si>
  <si>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</si>
  <si>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</si>
  <si>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</si>
  <si>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</si>
  <si>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</si>
  <si>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</si>
  <si>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</si>
  <si>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</si>
  <si>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</si>
  <si>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</si>
  <si>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</si>
  <si>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</si>
  <si>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</si>
  <si>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</si>
  <si>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</si>
  <si>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</si>
  <si>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</si>
  <si>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</si>
  <si>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</si>
  <si>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</si>
  <si>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</si>
  <si>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</si>
  <si>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</si>
  <si>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</si>
  <si>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</si>
  <si>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</si>
  <si>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</si>
  <si>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</si>
  <si>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</si>
  <si>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</si>
  <si>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</si>
  <si>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</si>
  <si>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</si>
  <si>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</si>
  <si>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</si>
  <si>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</si>
  <si>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</si>
  <si>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</si>
  <si>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</si>
  <si>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</si>
  <si>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</si>
  <si>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</si>
  <si>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</si>
  <si>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</si>
  <si>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</si>
  <si>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</si>
  <si>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</si>
  <si>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</si>
  <si>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</si>
  <si>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</si>
  <si>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</si>
  <si>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</si>
  <si>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</si>
  <si>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</si>
  <si>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</si>
  <si>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</si>
  <si>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</si>
  <si>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</si>
  <si>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</si>
  <si>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</si>
  <si>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</si>
  <si>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</si>
  <si>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</si>
  <si>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</si>
  <si>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</si>
  <si>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</si>
  <si>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</si>
  <si>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</si>
  <si>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</si>
  <si>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</si>
  <si>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</si>
  <si>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</si>
  <si>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</si>
  <si>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</si>
  <si>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</si>
  <si>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</si>
  <si>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</si>
  <si>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</si>
  <si>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</si>
  <si>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</si>
  <si>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</si>
  <si>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</si>
  <si>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</si>
  <si>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</si>
  <si>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</si>
  <si>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</si>
  <si>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</si>
  <si>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</si>
  <si>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</si>
  <si>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</si>
  <si>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</si>
  <si>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</si>
  <si>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</si>
  <si>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</si>
  <si>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</si>
  <si>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</si>
  <si>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</si>
  <si>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</si>
  <si>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</si>
  <si>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</si>
  <si>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</si>
  <si>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</si>
  <si>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</si>
  <si>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</si>
  <si>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</si>
  <si>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</si>
  <si>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</si>
  <si>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</si>
  <si>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</si>
  <si>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</si>
  <si>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</si>
  <si>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</si>
  <si>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</si>
  <si>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</si>
  <si>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</si>
  <si>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</si>
  <si>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</si>
  <si>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</si>
  <si>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</si>
  <si>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</si>
  <si>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</si>
  <si>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</si>
  <si>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</si>
  <si>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</si>
  <si>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</si>
  <si>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</si>
  <si>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</si>
  <si>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</si>
  <si>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</si>
  <si>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</si>
  <si>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</si>
  <si>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</si>
  <si>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</si>
  <si>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</si>
  <si>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</si>
  <si>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</si>
  <si>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</si>
  <si>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</si>
  <si>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</si>
  <si>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</si>
  <si>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</si>
  <si>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</si>
  <si>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</si>
  <si>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</si>
  <si>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</si>
  <si>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</si>
  <si>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</si>
  <si>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</si>
  <si>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</si>
  <si>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</si>
  <si>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</si>
  <si>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</si>
  <si>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</si>
  <si>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</si>
  <si>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</si>
  <si>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</si>
  <si>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</si>
  <si>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</si>
  <si>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</si>
  <si>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</si>
  <si>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</si>
  <si>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</si>
  <si>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</si>
  <si>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</si>
  <si>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</si>
  <si>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</si>
  <si>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</si>
  <si>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</si>
  <si>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</si>
  <si>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</si>
  <si>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</si>
  <si>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</si>
  <si>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</si>
  <si>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</si>
  <si>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</si>
  <si>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</si>
  <si>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</si>
  <si>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</si>
  <si>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</si>
  <si>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</si>
  <si>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</si>
  <si>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</si>
  <si>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</si>
  <si>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</si>
  <si>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</si>
  <si>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</si>
  <si>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</si>
  <si>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</si>
  <si>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</si>
  <si>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</si>
  <si>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</si>
  <si>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</si>
  <si>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</si>
  <si>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</si>
  <si>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</si>
  <si>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</si>
  <si>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</si>
  <si>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</si>
  <si>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</si>
  <si>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</si>
  <si>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</si>
  <si>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</si>
  <si>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</si>
  <si>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</si>
  <si>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</si>
  <si>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</si>
  <si>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</si>
  <si>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</si>
  <si>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</si>
  <si>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</si>
  <si>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</si>
  <si>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</si>
  <si>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</si>
  <si>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</si>
  <si>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</si>
  <si>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</si>
  <si>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</si>
  <si>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</si>
  <si>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</si>
  <si>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</si>
  <si>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</si>
  <si>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</si>
  <si>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</si>
  <si>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</si>
  <si>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</si>
  <si>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</si>
  <si>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</si>
  <si>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</si>
  <si>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</si>
  <si>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</si>
  <si>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</si>
  <si>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</si>
  <si>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</si>
  <si>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</si>
  <si>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</si>
  <si>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</si>
  <si>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</si>
  <si>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</si>
  <si>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</si>
  <si>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</si>
  <si>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</si>
  <si>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</si>
  <si>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</si>
  <si>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</si>
  <si>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</si>
  <si>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</si>
  <si>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</si>
  <si>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</si>
  <si>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</si>
  <si>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</si>
  <si>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</si>
  <si>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</si>
  <si>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</si>
  <si>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</si>
  <si>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</si>
  <si>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</si>
  <si>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</si>
  <si>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</si>
  <si>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</si>
  <si>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</si>
  <si>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</si>
  <si>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</si>
  <si>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</si>
  <si>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</si>
  <si>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</si>
  <si>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</si>
  <si>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</si>
  <si>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</si>
  <si>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</si>
  <si>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</si>
  <si>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</si>
  <si>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</si>
  <si>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</si>
  <si>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</si>
  <si>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</si>
  <si>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</si>
  <si>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</si>
  <si>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</si>
  <si>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</si>
  <si>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</si>
  <si>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</si>
  <si>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</si>
  <si>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</si>
  <si>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</si>
  <si>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</si>
  <si>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</si>
  <si>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</si>
  <si>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</si>
  <si>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</si>
  <si>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</si>
  <si>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</si>
  <si>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</si>
  <si>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</si>
  <si>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</si>
  <si>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</si>
  <si>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</si>
  <si>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</si>
  <si>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</si>
  <si>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</si>
  <si>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</si>
  <si>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</si>
  <si>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</si>
  <si>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</si>
  <si>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</si>
  <si>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</si>
  <si>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</si>
  <si>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</si>
  <si>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</si>
  <si>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</si>
  <si>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</si>
  <si>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</si>
  <si>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</si>
  <si>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</si>
  <si>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</si>
  <si>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</si>
  <si>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</si>
  <si>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</si>
  <si>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</si>
  <si>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</si>
  <si>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</si>
  <si>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</si>
  <si>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</si>
  <si>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</si>
  <si>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</si>
  <si>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</si>
  <si>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</si>
  <si>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</si>
  <si>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</si>
  <si>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</si>
  <si>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</si>
  <si>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</si>
  <si>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</si>
  <si>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</si>
  <si>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</si>
  <si>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</si>
  <si>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</si>
  <si>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</si>
  <si>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</si>
  <si>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</si>
  <si>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</si>
  <si>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</si>
  <si>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</si>
  <si>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</si>
  <si>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</si>
  <si>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</si>
  <si>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</si>
  <si>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</si>
  <si>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</si>
  <si>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</si>
  <si>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</si>
  <si>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</si>
  <si>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</si>
  <si>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</si>
  <si>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</si>
  <si>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</si>
  <si>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</si>
  <si>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</si>
  <si>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</si>
  <si>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</si>
  <si>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</si>
  <si>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</si>
  <si>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</si>
  <si>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</si>
  <si>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</si>
  <si>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</si>
  <si>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</si>
  <si>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</si>
  <si>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</si>
  <si>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</si>
  <si>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</si>
  <si>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</si>
  <si>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</si>
  <si>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</si>
  <si>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</si>
  <si>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</si>
  <si>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</si>
  <si>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</si>
  <si>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</si>
  <si>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</si>
  <si>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</si>
  <si>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</si>
  <si>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</si>
  <si>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</si>
  <si>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</si>
  <si>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</si>
  <si>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</si>
  <si>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</si>
  <si>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</si>
  <si>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</si>
  <si>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</si>
  <si>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</si>
  <si>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</si>
  <si>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</si>
  <si>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</si>
  <si>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</si>
  <si>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</si>
  <si>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</si>
  <si>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</si>
  <si>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</si>
  <si>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</si>
  <si>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</si>
  <si>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</si>
  <si>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</si>
  <si>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</si>
  <si>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</si>
  <si>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</si>
  <si>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</si>
  <si>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</si>
  <si>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</si>
  <si>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</si>
  <si>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</si>
  <si>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</si>
  <si>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</si>
  <si>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</si>
  <si>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</si>
  <si>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</si>
  <si>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</si>
  <si>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</si>
  <si>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</si>
  <si>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</si>
  <si>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</si>
  <si>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</si>
  <si>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</si>
  <si>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</si>
  <si>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</si>
  <si>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</si>
  <si>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</si>
  <si>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</si>
  <si>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</si>
  <si>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</si>
  <si>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</si>
  <si>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</si>
  <si>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</si>
  <si>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</si>
  <si>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</si>
  <si>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</si>
  <si>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</si>
  <si>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</si>
  <si>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</si>
  <si>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</si>
  <si>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</si>
  <si>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</si>
  <si>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</si>
  <si>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</si>
  <si>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</si>
  <si>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</si>
  <si>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</si>
  <si>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</si>
  <si>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</si>
  <si>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</si>
  <si>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</si>
  <si>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</si>
  <si>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</si>
  <si>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</si>
  <si>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</si>
  <si>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</si>
  <si>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</si>
  <si>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</si>
  <si>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</si>
  <si>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</si>
  <si>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</si>
  <si>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</si>
  <si>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</si>
  <si>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</si>
  <si>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</si>
  <si>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</si>
  <si>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</si>
  <si>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</si>
  <si>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</si>
  <si>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</si>
  <si>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</si>
  <si>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</si>
  <si>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</si>
  <si>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</si>
  <si>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</si>
  <si>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</si>
  <si>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</si>
  <si>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</si>
  <si>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</si>
  <si>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</si>
  <si>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</si>
  <si>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</si>
  <si>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</si>
  <si>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</si>
  <si>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</si>
  <si>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</si>
  <si>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</si>
  <si>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</si>
  <si>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</si>
  <si>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</si>
  <si>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</si>
  <si>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</si>
  <si>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</si>
  <si>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</si>
  <si>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</si>
  <si>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</si>
  <si>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</si>
  <si>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</si>
  <si>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</si>
  <si>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</si>
  <si>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</si>
  <si>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</si>
  <si>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</si>
  <si>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</si>
  <si>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</si>
  <si>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</si>
  <si>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</si>
  <si>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</si>
  <si>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</si>
  <si>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</si>
  <si>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</si>
  <si>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</si>
  <si>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</si>
  <si>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</si>
  <si>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</si>
  <si>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</si>
  <si>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</si>
  <si>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</si>
  <si>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</si>
  <si>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</si>
  <si>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</si>
  <si>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</si>
  <si>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</si>
  <si>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</si>
  <si>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</si>
  <si>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</si>
  <si>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</si>
  <si>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</si>
  <si>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</si>
  <si>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</si>
  <si>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</si>
  <si>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</si>
  <si>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</si>
  <si>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</si>
  <si>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</si>
  <si>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</si>
  <si>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</si>
  <si>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</si>
  <si>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</si>
  <si>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</si>
  <si>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</si>
  <si>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</si>
  <si>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</si>
  <si>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</si>
  <si>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</si>
  <si>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</si>
  <si>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</si>
  <si>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</si>
  <si>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</si>
  <si>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</si>
  <si>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</si>
  <si>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</si>
  <si>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</si>
  <si>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</si>
  <si>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</si>
  <si>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</si>
  <si>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</si>
  <si>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</si>
  <si>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</si>
  <si>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</si>
  <si>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</si>
  <si>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</si>
  <si>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</si>
  <si>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</si>
  <si>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</si>
  <si>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</si>
  <si>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</si>
  <si>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</si>
  <si>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</si>
  <si>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</si>
  <si>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</si>
  <si>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</si>
  <si>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</si>
  <si>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</si>
  <si>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</si>
  <si>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</si>
  <si>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</si>
  <si>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</si>
  <si>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</si>
  <si>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</si>
  <si>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</si>
  <si>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</si>
  <si>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</si>
  <si>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</si>
  <si>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</si>
  <si>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</si>
  <si>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</si>
  <si>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</si>
  <si>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</si>
  <si>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</si>
  <si>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</si>
  <si>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</si>
  <si>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</si>
  <si>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</si>
  <si>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</si>
  <si>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</si>
  <si>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</si>
  <si>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</si>
  <si>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</si>
  <si>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</si>
  <si>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</si>
  <si>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</si>
  <si>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</si>
  <si>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</si>
  <si>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</si>
  <si>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</si>
  <si>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</si>
  <si>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</si>
  <si>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</si>
  <si>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</si>
  <si>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</si>
  <si>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</si>
  <si>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</si>
  <si>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</si>
  <si>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</si>
  <si>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</si>
  <si>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</si>
  <si>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</si>
  <si>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</si>
  <si>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</si>
  <si>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</si>
  <si>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</si>
  <si>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</si>
  <si>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</si>
  <si>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</si>
  <si>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</si>
  <si>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</si>
  <si>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</si>
  <si>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</si>
  <si>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</si>
  <si>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</si>
  <si>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</si>
  <si>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</si>
  <si>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</si>
  <si>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</si>
  <si>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</si>
  <si>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</si>
  <si>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</si>
  <si>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</si>
  <si>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</si>
  <si>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</si>
  <si>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</si>
  <si>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</si>
  <si>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</si>
  <si>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</si>
  <si>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</si>
  <si>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</si>
  <si>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</si>
  <si>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</si>
  <si>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</si>
  <si>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</si>
  <si>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</si>
  <si>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</si>
  <si>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</si>
  <si>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</si>
  <si>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</si>
  <si>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</si>
  <si>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</si>
  <si>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</si>
  <si>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</si>
  <si>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</si>
  <si>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</si>
  <si>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</si>
  <si>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</si>
  <si>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</si>
  <si>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</si>
  <si>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</si>
  <si>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</si>
  <si>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</si>
  <si>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</si>
  <si>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</si>
  <si>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</si>
  <si>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</si>
  <si>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</si>
  <si>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</si>
  <si>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</si>
  <si>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</si>
  <si>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</si>
  <si>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</si>
  <si>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</si>
  <si>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</si>
  <si>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</si>
  <si>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</si>
  <si>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</si>
  <si>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</si>
  <si>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</si>
  <si>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</si>
  <si>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</si>
  <si>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</si>
  <si>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</si>
  <si>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</si>
  <si>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</si>
  <si>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</si>
  <si>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</si>
  <si>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</si>
  <si>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</si>
  <si>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</si>
  <si>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</si>
  <si>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</si>
  <si>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</si>
  <si>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</si>
  <si>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</si>
  <si>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</si>
  <si>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</si>
  <si>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</si>
  <si>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</si>
  <si>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</si>
  <si>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</si>
  <si>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</si>
  <si>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</si>
  <si>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</si>
  <si>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</si>
  <si>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</si>
  <si>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</si>
  <si>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</si>
  <si>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</si>
  <si>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</si>
  <si>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</si>
  <si>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</si>
  <si>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</si>
  <si>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</si>
  <si>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</si>
  <si>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</si>
  <si>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</si>
  <si>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</si>
  <si>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</si>
  <si>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</si>
  <si>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</si>
  <si>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</si>
  <si>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</si>
  <si>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</si>
  <si>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</si>
  <si>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</si>
  <si>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</si>
  <si>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</si>
  <si>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</si>
  <si>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</si>
  <si>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</si>
  <si>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</si>
  <si>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</si>
  <si>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</si>
  <si>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</si>
  <si>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</si>
  <si>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</si>
  <si>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</si>
  <si>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</si>
  <si>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</si>
  <si>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</si>
  <si>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</si>
  <si>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</si>
  <si>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</si>
  <si>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</si>
  <si>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</si>
  <si>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</si>
  <si>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</si>
  <si>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</si>
  <si>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</si>
  <si>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</si>
  <si>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</si>
  <si>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</si>
  <si>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</si>
  <si>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</si>
  <si>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</si>
  <si>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</si>
  <si>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</si>
  <si>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</si>
  <si>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</si>
  <si>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</si>
  <si>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</si>
  <si>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</si>
  <si>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</si>
  <si>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</si>
  <si>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</si>
  <si>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</si>
  <si>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</si>
  <si>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</si>
  <si>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</si>
  <si>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</si>
  <si>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</si>
  <si>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</si>
  <si>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</si>
  <si>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</si>
  <si>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</si>
  <si>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</si>
  <si>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</si>
  <si>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</si>
  <si>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</si>
  <si>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</si>
  <si>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</si>
  <si>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</si>
  <si>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</si>
  <si>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</si>
  <si>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</si>
  <si>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</si>
  <si>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</si>
  <si>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</si>
  <si>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</si>
  <si>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</si>
  <si>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</si>
  <si>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</si>
  <si>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</si>
  <si>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</si>
  <si>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</si>
  <si>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</si>
  <si>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</si>
  <si>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</si>
  <si>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</si>
  <si>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</si>
  <si>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</si>
  <si>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</si>
  <si>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</si>
  <si>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</si>
  <si>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</si>
  <si>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</si>
  <si>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</si>
  <si>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</si>
  <si>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</si>
  <si>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</si>
  <si>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</si>
  <si>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</si>
  <si>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</si>
  <si>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</si>
  <si>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</si>
  <si>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</si>
  <si>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</si>
  <si>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</si>
  <si>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</si>
  <si>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</si>
  <si>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</si>
  <si>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</si>
  <si>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</si>
  <si>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</si>
  <si>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</si>
  <si>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</si>
  <si>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</si>
  <si>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</si>
  <si>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</si>
  <si>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</si>
  <si>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</si>
  <si>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</si>
  <si>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</si>
  <si>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</si>
  <si>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</si>
  <si>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</si>
  <si>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</si>
  <si>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</si>
  <si>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</si>
  <si>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</si>
  <si>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</si>
  <si>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</si>
  <si>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</si>
  <si>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</si>
  <si>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</si>
  <si>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</si>
  <si>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</si>
  <si>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</si>
  <si>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</si>
  <si>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</si>
  <si>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</si>
  <si>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</si>
  <si>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</si>
  <si>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</si>
  <si>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</si>
  <si>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</si>
  <si>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</si>
  <si>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</si>
  <si>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</si>
  <si>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</si>
  <si>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</si>
  <si>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</si>
  <si>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</si>
  <si>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</si>
  <si>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</si>
  <si>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</si>
  <si>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</si>
  <si>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</si>
  <si>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</si>
  <si>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</si>
  <si>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</si>
  <si>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</si>
  <si>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</si>
  <si>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</si>
  <si>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</si>
  <si>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</si>
  <si>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</si>
  <si>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</si>
  <si>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</si>
  <si>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</si>
  <si>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</si>
  <si>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</si>
  <si>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</si>
  <si>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</si>
  <si>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</si>
  <si>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</si>
  <si>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</si>
  <si>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</si>
  <si>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</si>
  <si>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</si>
  <si>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</si>
  <si>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</si>
  <si>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</si>
  <si>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</si>
  <si>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</si>
  <si>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</si>
  <si>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</si>
  <si>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</si>
  <si>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</si>
  <si>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</si>
  <si>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</si>
  <si>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</si>
  <si>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</si>
  <si>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</si>
  <si>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</si>
  <si>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</si>
  <si>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</si>
  <si>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</si>
  <si>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</si>
  <si>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</si>
  <si>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</si>
  <si>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</si>
  <si>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</si>
  <si>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</si>
  <si>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</si>
  <si>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</si>
  <si>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</si>
  <si>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</si>
  <si>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</si>
  <si>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</si>
  <si>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</si>
  <si>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</si>
  <si>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</si>
  <si>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</si>
  <si>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</si>
  <si>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</si>
  <si>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</si>
  <si>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</si>
  <si>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</si>
  <si>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</si>
  <si>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</si>
  <si>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</si>
  <si>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</si>
  <si>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</si>
  <si>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</si>
  <si>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</si>
  <si>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</si>
  <si>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</si>
  <si>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</si>
  <si>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</si>
  <si>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</si>
  <si>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</si>
  <si>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</si>
  <si>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</si>
  <si>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</si>
  <si>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</si>
  <si>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</si>
  <si>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</si>
  <si>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</si>
  <si>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</si>
  <si>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</si>
  <si>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</si>
  <si>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</si>
  <si>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</si>
  <si>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</si>
  <si>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</si>
  <si>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</si>
  <si>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</si>
  <si>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</si>
  <si>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</si>
  <si>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</si>
  <si>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</si>
  <si>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</si>
  <si>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</si>
  <si>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</si>
  <si>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</si>
  <si>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</si>
  <si>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</si>
  <si>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</si>
  <si>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</si>
  <si>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</si>
  <si>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</si>
  <si>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</si>
  <si>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</si>
  <si>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</si>
  <si>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</si>
  <si>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</si>
  <si>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</si>
  <si>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</si>
  <si>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</si>
  <si>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</si>
  <si>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</si>
  <si>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</si>
  <si>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</si>
  <si>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</si>
  <si>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</si>
  <si>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</si>
  <si>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</si>
  <si>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</si>
  <si>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</si>
  <si>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</si>
  <si>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</si>
  <si>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</si>
  <si>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</si>
  <si>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</si>
  <si>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</si>
  <si>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</si>
  <si>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</si>
  <si>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</si>
  <si>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</si>
  <si>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</si>
  <si>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</si>
  <si>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</si>
  <si>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</si>
  <si>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</si>
  <si>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</si>
  <si>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</si>
  <si>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</si>
  <si>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</si>
  <si>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</si>
  <si>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</si>
  <si>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</si>
  <si>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</si>
  <si>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</si>
  <si>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</si>
  <si>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</si>
  <si>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</si>
  <si>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</si>
  <si>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</si>
  <si>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</si>
  <si>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</si>
  <si>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</si>
  <si>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</si>
  <si>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</si>
  <si>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</si>
  <si>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</si>
  <si>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</si>
  <si>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</si>
  <si>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</si>
  <si>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</si>
  <si>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</si>
  <si>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</si>
  <si>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</si>
  <si>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</si>
  <si>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</si>
  <si>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</si>
  <si>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</si>
  <si>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</si>
  <si>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</si>
  <si>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</si>
  <si>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</si>
  <si>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</si>
  <si>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</si>
  <si>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</si>
  <si>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</si>
  <si>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</si>
  <si>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</si>
  <si>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</si>
  <si>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</si>
  <si>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</si>
  <si>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</si>
  <si>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</si>
  <si>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</si>
  <si>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</si>
  <si>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</si>
  <si>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</si>
  <si>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</si>
  <si>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</si>
  <si>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</si>
  <si>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</si>
  <si>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</si>
  <si>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</si>
  <si>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</si>
  <si>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</si>
  <si>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</si>
  <si>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</si>
  <si>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</si>
  <si>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</si>
  <si>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</si>
  <si>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</si>
  <si>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</si>
  <si>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</si>
  <si>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</si>
  <si>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</si>
  <si>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</si>
  <si>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</si>
  <si>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</si>
  <si>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</si>
  <si>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</si>
  <si>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</si>
  <si>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</si>
  <si>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</si>
  <si>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</si>
  <si>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</si>
  <si>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</si>
  <si>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</si>
  <si>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</si>
  <si>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</si>
  <si>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</si>
  <si>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</si>
  <si>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</si>
  <si>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</si>
  <si>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</si>
  <si>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</si>
  <si>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</si>
  <si>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</si>
  <si>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</si>
  <si>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</si>
  <si>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</si>
  <si>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</si>
  <si>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</si>
  <si>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</si>
  <si>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</si>
  <si>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</si>
  <si>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</si>
  <si>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</si>
  <si>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</si>
  <si>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</si>
  <si>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</si>
  <si>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</si>
  <si>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</si>
  <si>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</si>
  <si>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</si>
  <si>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</si>
  <si>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</si>
  <si>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</si>
  <si>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</si>
  <si>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</si>
  <si>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</si>
  <si>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</si>
  <si>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</si>
  <si>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</si>
  <si>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</si>
  <si>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</si>
  <si>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</si>
  <si>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</si>
  <si>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</si>
  <si>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</si>
  <si>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</si>
  <si>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</si>
  <si>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</si>
  <si>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</si>
  <si>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</si>
  <si>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</si>
  <si>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</si>
  <si>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</si>
  <si>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</si>
  <si>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</si>
  <si>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</si>
  <si>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</si>
  <si>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</si>
  <si>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</si>
  <si>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</si>
  <si>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</si>
  <si>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</si>
  <si>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</si>
  <si>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</si>
  <si>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</si>
  <si>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</si>
  <si>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</si>
  <si>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</si>
  <si>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</si>
  <si>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</si>
  <si>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</si>
  <si>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</si>
  <si>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</si>
  <si>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</si>
  <si>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</si>
  <si>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</si>
  <si>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</si>
  <si>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</si>
  <si>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</si>
  <si>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</si>
  <si>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</si>
  <si>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</si>
  <si>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</si>
  <si>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</si>
  <si>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</si>
  <si>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</si>
  <si>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</si>
  <si>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</si>
  <si>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</si>
  <si>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</si>
  <si>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</si>
  <si>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</si>
  <si>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</si>
  <si>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</si>
  <si>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</si>
  <si>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</si>
  <si>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</si>
  <si>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</si>
  <si>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</si>
  <si>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</si>
  <si>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</si>
  <si>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</si>
  <si>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</si>
  <si>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</si>
  <si>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</si>
  <si>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</si>
  <si>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</si>
  <si>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</si>
  <si>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</si>
  <si>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</si>
  <si>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</si>
  <si>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</si>
  <si>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</si>
  <si>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</si>
  <si>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</si>
  <si>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</si>
  <si>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</si>
  <si>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</si>
  <si>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</si>
  <si>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</si>
  <si>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</si>
  <si>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</si>
  <si>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</si>
  <si>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</si>
  <si>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</si>
  <si>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</si>
  <si>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</si>
  <si>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</si>
  <si>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</si>
  <si>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</si>
  <si>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</si>
  <si>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</si>
  <si>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</si>
  <si>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</si>
  <si>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</si>
  <si>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</si>
  <si>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</si>
  <si>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</si>
  <si>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</si>
  <si>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</si>
  <si>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</si>
  <si>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</si>
  <si>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</si>
  <si>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</si>
  <si>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</si>
  <si>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</si>
  <si>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</si>
  <si>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</si>
  <si>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</si>
  <si>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</si>
  <si>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</si>
  <si>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</si>
  <si>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</si>
  <si>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</si>
  <si>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</si>
  <si>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</si>
  <si>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</si>
  <si>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</si>
  <si>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</si>
  <si>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</si>
  <si>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</si>
  <si>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</si>
  <si>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</si>
  <si>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</si>
  <si>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</si>
  <si>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</si>
  <si>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</si>
  <si>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</si>
  <si>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</si>
  <si>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</si>
  <si>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</si>
  <si>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</si>
  <si>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</si>
  <si>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</si>
  <si>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</si>
  <si>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</si>
  <si>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</si>
  <si>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</si>
  <si>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</si>
  <si>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</si>
  <si>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</si>
  <si>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</si>
  <si>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</si>
  <si>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</si>
  <si>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</si>
  <si>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</si>
  <si>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</si>
  <si>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</si>
  <si>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</si>
  <si>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</si>
  <si>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</si>
  <si>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</si>
  <si>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</si>
  <si>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</si>
  <si>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</si>
  <si>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</si>
  <si>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</si>
  <si>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</si>
  <si>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</si>
  <si>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</si>
  <si>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</si>
  <si>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</si>
  <si>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</si>
  <si>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</si>
  <si>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</si>
  <si>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</si>
  <si>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</si>
  <si>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</si>
  <si>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</si>
  <si>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</si>
  <si>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</si>
  <si>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</si>
  <si>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</si>
  <si>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</si>
  <si>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</si>
  <si>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</si>
  <si>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</si>
  <si>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</si>
  <si>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</si>
  <si>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</si>
  <si>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</si>
  <si>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</si>
  <si>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</si>
  <si>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</si>
  <si>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</si>
  <si>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</si>
  <si>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</si>
  <si>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</si>
  <si>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</si>
  <si>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</si>
  <si>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</si>
  <si>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</si>
  <si>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</si>
  <si>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</si>
  <si>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</si>
  <si>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</si>
  <si>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</si>
  <si>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</si>
  <si>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</si>
  <si>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</si>
  <si>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</si>
  <si>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</si>
  <si>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</si>
  <si>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</si>
  <si>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</si>
  <si>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</si>
  <si>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</si>
  <si>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</si>
  <si>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</si>
  <si>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</si>
  <si>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</si>
  <si>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</si>
  <si>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</si>
  <si>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</si>
  <si>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</si>
  <si>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</si>
  <si>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</si>
  <si>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</si>
  <si>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</si>
  <si>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</si>
  <si>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</si>
  <si>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</si>
  <si>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</si>
  <si>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</si>
  <si>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</si>
  <si>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</si>
  <si>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</si>
  <si>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</si>
  <si>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</si>
  <si>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</si>
  <si>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</si>
  <si>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</si>
  <si>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</si>
  <si>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</si>
  <si>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</si>
  <si>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</si>
  <si>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</si>
  <si>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</si>
  <si>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</si>
  <si>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</si>
  <si>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</si>
  <si>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</si>
  <si>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</si>
  <si>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</si>
  <si>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</si>
  <si>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</si>
  <si>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</si>
  <si>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</si>
  <si>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</si>
  <si>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</si>
  <si>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</si>
  <si>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</si>
  <si>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</si>
  <si>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</si>
  <si>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</si>
  <si>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</si>
  <si>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</si>
  <si>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</si>
  <si>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</si>
  <si>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</si>
  <si>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</si>
  <si>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</si>
  <si>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</si>
  <si>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</si>
  <si>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</si>
  <si>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</si>
  <si>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</si>
  <si>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</si>
  <si>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</si>
  <si>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</si>
  <si>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</si>
  <si>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</si>
  <si>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</si>
  <si>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</si>
  <si>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</si>
  <si>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</si>
  <si>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</si>
  <si>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</si>
  <si>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</si>
  <si>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</si>
  <si>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</si>
  <si>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</si>
  <si>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</si>
  <si>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</si>
  <si>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</si>
  <si>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</si>
  <si>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</si>
  <si>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</si>
  <si>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</si>
  <si>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</si>
  <si>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</si>
  <si>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</si>
  <si>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</si>
  <si>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</si>
  <si>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</si>
  <si>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</si>
  <si>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</si>
  <si>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</si>
  <si>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</si>
  <si>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</si>
  <si>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</si>
  <si>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</si>
  <si>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</si>
  <si>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</si>
  <si>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</si>
  <si>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</si>
  <si>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</si>
  <si>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</si>
  <si>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</si>
  <si>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</si>
  <si>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</si>
  <si>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</si>
  <si>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</si>
  <si>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</si>
  <si>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</si>
  <si>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</si>
  <si>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</si>
  <si>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</si>
  <si>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</si>
  <si>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</si>
  <si>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</si>
  <si>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</si>
  <si>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</si>
  <si>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</si>
  <si>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</si>
  <si>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</si>
  <si>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</si>
  <si>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</si>
  <si>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</si>
  <si>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</si>
  <si>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</si>
  <si>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</si>
  <si>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</si>
  <si>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</si>
  <si>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</si>
  <si>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</si>
  <si>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</si>
  <si>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</si>
  <si>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</si>
  <si>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</si>
  <si>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</si>
  <si>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</si>
  <si>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</si>
  <si>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</si>
  <si>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</si>
  <si>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</si>
  <si>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</si>
  <si>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</si>
  <si>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</si>
  <si>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</si>
  <si>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</si>
  <si>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</si>
  <si>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</si>
  <si>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</si>
  <si>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</si>
  <si>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</si>
  <si>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</si>
  <si>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</si>
  <si>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</si>
  <si>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</si>
  <si>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</si>
  <si>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</si>
  <si>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</si>
  <si>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</si>
  <si>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</si>
  <si>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</si>
  <si>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</si>
  <si>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</si>
  <si>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</si>
  <si>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</si>
  <si>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</si>
  <si>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</si>
  <si>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</si>
  <si>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</si>
  <si>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</si>
  <si>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</si>
  <si>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</si>
  <si>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</si>
  <si>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</si>
  <si>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</si>
  <si>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</si>
  <si>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</si>
  <si>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</si>
  <si>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</si>
  <si>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</si>
  <si>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</si>
  <si>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</si>
  <si>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</si>
  <si>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</si>
  <si>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</si>
  <si>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</si>
  <si>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</si>
  <si>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</si>
  <si>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</si>
  <si>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</si>
  <si>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</si>
  <si>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</si>
  <si>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</si>
  <si>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</si>
  <si>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</si>
  <si>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</si>
  <si>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</si>
  <si>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</si>
  <si>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</si>
  <si>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</si>
  <si>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</si>
  <si>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</si>
  <si>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</si>
  <si>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</si>
  <si>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</si>
  <si>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</si>
  <si>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</si>
  <si>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</si>
  <si>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</si>
  <si>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</si>
  <si>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</si>
  <si>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</si>
  <si>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</si>
  <si>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</si>
  <si>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</si>
  <si>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</si>
  <si>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</si>
  <si>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</si>
  <si>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</si>
  <si>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</si>
  <si>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</si>
  <si>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</si>
  <si>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</si>
  <si>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</si>
  <si>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</si>
  <si>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</si>
  <si>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</si>
  <si>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</si>
  <si>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</si>
  <si>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</si>
  <si>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</si>
  <si>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</si>
  <si>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</si>
  <si>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</si>
  <si>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</si>
  <si>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</si>
  <si>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</si>
  <si>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</si>
  <si>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</si>
  <si>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</si>
  <si>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</si>
  <si>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</si>
  <si>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</si>
  <si>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</si>
  <si>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</si>
  <si>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</si>
  <si>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</si>
  <si>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</si>
  <si>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</si>
  <si>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</si>
  <si>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</si>
  <si>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</si>
  <si>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</si>
  <si>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</si>
  <si>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</si>
  <si>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</si>
  <si>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</si>
  <si>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</si>
  <si>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</si>
  <si>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</si>
  <si>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</si>
  <si>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</si>
  <si>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</si>
  <si>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</si>
  <si>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</si>
  <si>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</si>
  <si>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</si>
  <si>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</si>
  <si>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</si>
  <si>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</si>
  <si>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</si>
  <si>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</si>
  <si>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</si>
  <si>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</si>
  <si>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</si>
  <si>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</si>
  <si>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</si>
  <si>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</si>
  <si>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</si>
  <si>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</si>
  <si>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</si>
  <si>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</si>
  <si>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</si>
  <si>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</si>
  <si>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</si>
  <si>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</si>
  <si>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</si>
  <si>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</si>
  <si>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</si>
  <si>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</si>
  <si>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</si>
  <si>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</si>
  <si>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</si>
  <si>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</si>
  <si>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</si>
  <si>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</si>
  <si>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</si>
  <si>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</si>
  <si>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</si>
  <si>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</si>
  <si>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</si>
  <si>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</si>
  <si>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</si>
  <si>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</si>
  <si>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</si>
  <si>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</si>
  <si>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</si>
  <si>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</si>
  <si>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</si>
  <si>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</si>
  <si>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</si>
  <si>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</si>
  <si>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</si>
  <si>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</si>
  <si>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</si>
  <si>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</si>
  <si>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</si>
  <si>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</si>
  <si>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</si>
  <si>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</si>
  <si>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</si>
  <si>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</si>
  <si>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</si>
  <si>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</si>
  <si>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</si>
  <si>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</si>
  <si>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</si>
  <si>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</si>
  <si>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</si>
  <si>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</si>
  <si>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</si>
  <si>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</si>
  <si>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</si>
  <si>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</si>
  <si>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</si>
  <si>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</si>
  <si>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</si>
  <si>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</si>
  <si>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</si>
  <si>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</si>
  <si>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</si>
  <si>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</si>
  <si>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</si>
  <si>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</si>
  <si>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</si>
  <si>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</si>
  <si>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</si>
  <si>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</si>
  <si>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</si>
  <si>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</si>
  <si>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</si>
  <si>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</si>
  <si>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</si>
  <si>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</si>
  <si>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</si>
  <si>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</si>
  <si>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</si>
  <si>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</si>
  <si>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</si>
  <si>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</si>
  <si>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</si>
  <si>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</si>
  <si>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</si>
  <si>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</si>
  <si>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</si>
  <si>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</si>
  <si>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</si>
  <si>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</si>
  <si>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</si>
  <si>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</si>
  <si>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</si>
  <si>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</si>
  <si>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</si>
  <si>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</si>
  <si>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</si>
  <si>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</si>
  <si>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</si>
  <si>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</si>
  <si>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</si>
  <si>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</si>
  <si>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</si>
  <si>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</si>
  <si>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</si>
  <si>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</si>
  <si>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</si>
  <si>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</si>
  <si>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</si>
  <si>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</si>
  <si>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</si>
  <si>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</si>
  <si>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</si>
  <si>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</si>
  <si>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</si>
  <si>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</si>
  <si>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</si>
  <si>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</si>
  <si>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</si>
  <si>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</si>
  <si>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</si>
  <si>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</si>
  <si>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</si>
  <si>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</si>
  <si>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</si>
  <si>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</si>
  <si>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</si>
  <si>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</si>
  <si>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</si>
  <si>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</si>
  <si>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</si>
  <si>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</si>
  <si>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</si>
  <si>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</si>
  <si>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</si>
  <si>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</si>
  <si>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</si>
  <si>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</si>
  <si>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</si>
  <si>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</si>
  <si>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</si>
  <si>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</si>
  <si>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</si>
  <si>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</si>
  <si>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</si>
  <si>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</si>
  <si>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</si>
  <si>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</si>
  <si>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</si>
  <si>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</si>
  <si>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</si>
  <si>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</si>
  <si>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</si>
  <si>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</si>
  <si>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</si>
  <si>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</si>
  <si>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</si>
  <si>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</si>
  <si>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</si>
  <si>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</si>
  <si>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</si>
  <si>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</si>
  <si>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</si>
  <si>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</si>
  <si>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</si>
  <si>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</si>
  <si>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</si>
  <si>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</si>
  <si>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</si>
  <si>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</si>
  <si>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</si>
  <si>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</si>
  <si>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</si>
  <si>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</si>
  <si>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</si>
  <si>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</si>
  <si>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</si>
  <si>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</si>
  <si>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</si>
  <si>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</si>
  <si>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</si>
  <si>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</si>
  <si>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</si>
  <si>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</si>
  <si>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</si>
  <si>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</si>
  <si>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</si>
  <si>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</si>
  <si>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</si>
  <si>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</si>
  <si>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</si>
  <si>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</si>
  <si>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</si>
  <si>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</si>
  <si>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</si>
  <si>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</si>
  <si>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</si>
  <si>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</si>
  <si>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</si>
  <si>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</si>
  <si>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</si>
  <si>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</si>
  <si>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</si>
  <si>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</si>
  <si>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</si>
  <si>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</si>
  <si>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</si>
  <si>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</si>
  <si>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</si>
  <si>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</si>
  <si>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</si>
  <si>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</si>
  <si>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</si>
  <si>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</si>
  <si>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</si>
  <si>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</si>
  <si>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</si>
  <si>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</si>
  <si>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</si>
  <si>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</si>
  <si>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</si>
  <si>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</si>
  <si>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</si>
  <si>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</si>
  <si>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</si>
  <si>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</si>
  <si>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</si>
  <si>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</si>
  <si>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</si>
  <si>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</si>
  <si>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</si>
  <si>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</si>
  <si>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</si>
  <si>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</si>
  <si>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</si>
  <si>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</si>
  <si>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</si>
  <si>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</si>
  <si>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</si>
  <si>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</si>
  <si>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</si>
  <si>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</si>
  <si>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</si>
  <si>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</si>
  <si>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</si>
  <si>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</si>
  <si>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</si>
  <si>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</si>
  <si>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</si>
  <si>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</si>
  <si>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</si>
  <si>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</si>
  <si>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</si>
  <si>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</si>
  <si>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</si>
  <si>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</si>
  <si>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</si>
  <si>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</si>
  <si>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</si>
  <si>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</si>
  <si>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</si>
  <si>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</si>
  <si>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</si>
  <si>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</si>
  <si>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</si>
  <si>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</si>
  <si>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</si>
  <si>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</si>
  <si>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</si>
  <si>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</si>
  <si>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</si>
  <si>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</si>
  <si>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</si>
  <si>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</si>
  <si>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</si>
  <si>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</si>
  <si>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</si>
  <si>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</si>
  <si>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</si>
  <si>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</si>
  <si>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</si>
  <si>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</si>
  <si>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</si>
  <si>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</si>
  <si>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</si>
  <si>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</si>
  <si>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</si>
  <si>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</si>
  <si>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</si>
  <si>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</si>
  <si>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</si>
  <si>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</si>
  <si>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</si>
  <si>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</si>
  <si>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</si>
  <si>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</si>
  <si>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</si>
  <si>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</si>
  <si>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</si>
  <si>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</si>
  <si>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</si>
  <si>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</si>
  <si>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</si>
  <si>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</si>
  <si>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</si>
  <si>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</si>
  <si>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</si>
  <si>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</si>
  <si>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</si>
  <si>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</si>
  <si>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</si>
  <si>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</si>
  <si>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</si>
  <si>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</si>
  <si>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</si>
  <si>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</si>
  <si>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</si>
  <si>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</si>
  <si>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</si>
  <si>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</si>
  <si>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</si>
  <si>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</si>
  <si>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</si>
  <si>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</si>
  <si>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</si>
  <si>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</si>
  <si>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</si>
  <si>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</si>
  <si>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</si>
  <si>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</si>
  <si>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</si>
  <si>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</si>
  <si>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</si>
  <si>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</si>
  <si>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</si>
  <si>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</si>
  <si>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</si>
  <si>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</si>
  <si>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</si>
  <si>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</si>
  <si>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</si>
  <si>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</si>
  <si>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</si>
  <si>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</si>
  <si>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</si>
  <si>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</si>
  <si>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</si>
  <si>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</si>
  <si>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</si>
  <si>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</si>
  <si>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</si>
  <si>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</si>
  <si>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</si>
  <si>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</si>
  <si>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</si>
  <si>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</si>
  <si>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</si>
  <si>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</si>
  <si>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</si>
  <si>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</si>
  <si>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</si>
  <si>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</si>
  <si>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</si>
  <si>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</si>
  <si>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</si>
  <si>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</si>
  <si>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</si>
  <si>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</si>
  <si>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</si>
  <si>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</si>
  <si>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</si>
  <si>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</si>
  <si>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</si>
  <si>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</si>
  <si>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</si>
  <si>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</si>
  <si>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</si>
  <si>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</si>
  <si>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</si>
  <si>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</si>
  <si>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</si>
  <si>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</si>
  <si>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</si>
  <si>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</si>
  <si>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</si>
  <si>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</si>
  <si>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</si>
  <si>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</si>
  <si>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</si>
  <si>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</si>
  <si>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</si>
  <si>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</si>
  <si>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</si>
  <si>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</si>
  <si>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</si>
  <si>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</si>
  <si>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</si>
  <si>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</si>
  <si>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</si>
  <si>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</si>
  <si>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</si>
  <si>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</si>
  <si>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</si>
  <si>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</si>
  <si>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</si>
  <si>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</si>
  <si>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</si>
  <si>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</si>
  <si>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</si>
  <si>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</si>
  <si>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</si>
  <si>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</si>
  <si>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</si>
  <si>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</si>
  <si>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</si>
  <si>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</si>
  <si>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</si>
  <si>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</si>
  <si>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</si>
  <si>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</si>
  <si>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</si>
  <si>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</si>
  <si>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</si>
  <si>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</si>
  <si>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</si>
  <si>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</si>
  <si>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</si>
  <si>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</si>
  <si>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</si>
  <si>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</si>
  <si>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</si>
  <si>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</si>
  <si>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</si>
  <si>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</si>
  <si>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</si>
  <si>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</si>
  <si>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</si>
  <si>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</si>
  <si>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</si>
  <si>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</si>
  <si>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</si>
  <si>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</si>
  <si>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</si>
  <si>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</si>
  <si>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</si>
  <si>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</si>
  <si>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</si>
  <si>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</si>
  <si>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</si>
  <si>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</si>
  <si>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</si>
  <si>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</si>
  <si>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</si>
  <si>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</si>
  <si>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</si>
  <si>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</si>
  <si>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</si>
  <si>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</si>
  <si>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</si>
  <si>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</si>
  <si>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</si>
  <si>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</si>
  <si>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</si>
  <si>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</si>
  <si>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</si>
  <si>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</si>
  <si>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</si>
  <si>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</si>
  <si>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</si>
  <si>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</si>
  <si>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</si>
  <si>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</si>
  <si>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</si>
  <si>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</si>
  <si>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</si>
  <si>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</si>
  <si>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</si>
  <si>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</si>
  <si>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</si>
  <si>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</si>
  <si>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</si>
  <si>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</si>
  <si>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</si>
  <si>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</si>
  <si>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</si>
  <si>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</si>
  <si>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</si>
  <si>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</si>
  <si>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</si>
  <si>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</si>
  <si>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</si>
  <si>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</si>
  <si>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</si>
  <si>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</si>
  <si>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</si>
  <si>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</si>
  <si>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</si>
  <si>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</si>
  <si>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</si>
  <si>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</si>
  <si>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</si>
  <si>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</si>
  <si>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</si>
  <si>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</si>
  <si>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</si>
  <si>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</si>
  <si>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</si>
  <si>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</si>
  <si>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</si>
  <si>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</si>
  <si>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</si>
  <si>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</si>
  <si>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</si>
  <si>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</si>
  <si>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</si>
  <si>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</si>
  <si>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</si>
  <si>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</si>
  <si>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</si>
  <si>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</si>
  <si>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</si>
  <si>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</si>
  <si>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</si>
  <si>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</si>
  <si>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</si>
  <si>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</si>
  <si>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</si>
  <si>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</si>
  <si>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</si>
  <si>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</si>
  <si>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</si>
  <si>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</si>
  <si>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</si>
  <si>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</si>
  <si>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</si>
  <si>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</si>
  <si>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</si>
  <si>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</si>
  <si>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</si>
  <si>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</si>
  <si>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</si>
  <si>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</si>
  <si>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</si>
  <si>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</si>
  <si>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</si>
  <si>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</si>
  <si>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</si>
  <si>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</si>
  <si>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</si>
  <si>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</si>
  <si>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</si>
  <si>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</si>
  <si>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</si>
  <si>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</si>
  <si>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</si>
  <si>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</si>
  <si>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</si>
  <si>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</si>
  <si>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</si>
  <si>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</si>
  <si>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</si>
  <si>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</si>
  <si>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</si>
  <si>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</si>
  <si>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</si>
  <si>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</si>
  <si>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</si>
  <si>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</si>
  <si>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</si>
  <si>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</si>
  <si>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</si>
  <si>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</si>
  <si>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</si>
  <si>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</si>
  <si>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</si>
  <si>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</si>
  <si>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</si>
  <si>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</si>
  <si>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</si>
  <si>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</si>
  <si>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</si>
  <si>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</si>
  <si>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</si>
  <si>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</si>
  <si>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</si>
  <si>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</si>
  <si>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</si>
  <si>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</si>
  <si>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</si>
  <si>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</si>
  <si>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</si>
  <si>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</si>
  <si>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</si>
  <si>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</si>
  <si>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</si>
  <si>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</si>
  <si>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</si>
  <si>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</si>
  <si>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</si>
  <si>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</si>
  <si>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</si>
  <si>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</si>
  <si>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</si>
  <si>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</si>
  <si>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</si>
  <si>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</si>
  <si>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</si>
  <si>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</si>
  <si>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</si>
  <si>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</si>
  <si>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</si>
  <si>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</si>
  <si>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</si>
  <si>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</si>
  <si>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</si>
  <si>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</si>
  <si>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</si>
  <si>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</si>
  <si>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</si>
  <si>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</si>
  <si>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</si>
  <si>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</si>
  <si>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</si>
  <si>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</si>
  <si>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</si>
  <si>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</si>
  <si>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</si>
  <si>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</si>
  <si>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</si>
  <si>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</si>
  <si>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</si>
  <si>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</si>
  <si>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</si>
  <si>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</si>
  <si>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</si>
  <si>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</si>
  <si>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</si>
  <si>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</si>
  <si>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</si>
  <si>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</si>
  <si>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</si>
  <si>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</si>
  <si>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</si>
  <si>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</si>
  <si>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</si>
  <si>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</si>
  <si>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</si>
  <si>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</si>
  <si>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</si>
  <si>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</si>
  <si>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</si>
  <si>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</si>
  <si>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</si>
  <si>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</si>
  <si>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</si>
  <si>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</si>
  <si>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</si>
  <si>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</si>
  <si>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</si>
  <si>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</si>
  <si>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</si>
  <si>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</si>
  <si>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</si>
  <si>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</si>
  <si>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</si>
  <si>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</si>
  <si>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</si>
  <si>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</si>
  <si>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</si>
  <si>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</si>
  <si>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</si>
  <si>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</si>
  <si>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</si>
  <si>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</si>
  <si>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</si>
  <si>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</si>
  <si>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</si>
  <si>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</si>
  <si>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</si>
  <si>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</si>
  <si>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</si>
  <si>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</si>
  <si>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</si>
  <si>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</si>
  <si>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</si>
  <si>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</si>
  <si>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</si>
  <si>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</si>
  <si>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</si>
  <si>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</si>
  <si>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</si>
  <si>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</si>
  <si>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</si>
  <si>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</si>
  <si>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</si>
  <si>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</si>
  <si>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</si>
  <si>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</si>
  <si>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</si>
  <si>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</si>
  <si>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</si>
  <si>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</si>
  <si>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</si>
  <si>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</si>
  <si>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</si>
  <si>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</si>
  <si>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</si>
  <si>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</si>
  <si>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</si>
  <si>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</si>
  <si>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</si>
  <si>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</si>
  <si>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</si>
  <si>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</si>
  <si>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</si>
  <si>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</si>
  <si>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</si>
  <si>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</si>
  <si>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</si>
  <si>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</si>
  <si>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</si>
  <si>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</si>
  <si>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</si>
  <si>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</si>
  <si>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</si>
  <si>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</si>
  <si>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</si>
  <si>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</si>
  <si>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</si>
  <si>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</si>
  <si>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</si>
  <si>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</si>
  <si>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</si>
  <si>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</si>
  <si>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</si>
  <si>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</si>
  <si>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</si>
  <si>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</si>
  <si>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</si>
  <si>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</si>
  <si>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</si>
  <si>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</si>
  <si>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</si>
  <si>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</si>
  <si>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</si>
  <si>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</si>
  <si>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</si>
  <si>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</si>
  <si>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</si>
  <si>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</si>
  <si>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</si>
  <si>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</si>
  <si>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</si>
  <si>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</si>
  <si>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</si>
  <si>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</si>
  <si>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</si>
  <si>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</si>
  <si>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</si>
  <si>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</si>
  <si>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</si>
  <si>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</si>
  <si>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</si>
  <si>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</si>
  <si>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</si>
  <si>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</si>
  <si>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</si>
  <si>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</si>
  <si>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</si>
  <si>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</si>
  <si>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</si>
  <si>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</si>
  <si>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</si>
  <si>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</si>
  <si>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</si>
  <si>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</si>
  <si>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</si>
  <si>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</si>
  <si>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</si>
  <si>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</si>
  <si>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</si>
  <si>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</si>
  <si>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</si>
  <si>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</si>
  <si>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</si>
  <si>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</si>
  <si>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</si>
  <si>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</si>
  <si>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</si>
  <si>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</si>
  <si>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</si>
  <si>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</si>
  <si>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</si>
  <si>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</si>
  <si>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</si>
  <si>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</si>
  <si>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</si>
  <si>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</si>
  <si>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</si>
  <si>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</si>
  <si>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</si>
  <si>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</si>
  <si>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</si>
  <si>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</si>
  <si>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</si>
  <si>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</si>
  <si>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</si>
  <si>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</si>
  <si>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</si>
  <si>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</si>
  <si>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</si>
  <si>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</si>
  <si>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</si>
  <si>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</si>
  <si>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</si>
  <si>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</si>
  <si>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</si>
  <si>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</si>
  <si>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</si>
  <si>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</si>
  <si>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</si>
  <si>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</si>
  <si>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</si>
  <si>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</si>
  <si>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</si>
  <si>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</si>
  <si>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</si>
  <si>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</si>
  <si>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</si>
  <si>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</si>
  <si>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</si>
  <si>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</si>
  <si>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</si>
  <si>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</si>
  <si>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</si>
  <si>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</si>
  <si>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</si>
  <si>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</si>
  <si>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</si>
  <si>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</si>
  <si>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</si>
  <si>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</si>
  <si>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</si>
  <si>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</si>
  <si>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</si>
  <si>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</si>
  <si>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</si>
  <si>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</si>
  <si>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</si>
  <si>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</si>
  <si>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</si>
  <si>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</si>
  <si>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</si>
  <si>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</si>
  <si>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</si>
  <si>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</si>
  <si>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</si>
  <si>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</si>
  <si>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</si>
  <si>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</si>
  <si>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</si>
  <si>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</si>
  <si>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</si>
  <si>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</si>
  <si>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</si>
  <si>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</si>
  <si>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</si>
  <si>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</si>
  <si>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</si>
  <si>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</si>
  <si>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</si>
  <si>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</si>
  <si>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</si>
  <si>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</si>
  <si>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</si>
  <si>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</si>
  <si>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</si>
  <si>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</si>
  <si>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</si>
  <si>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</si>
  <si>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</si>
  <si>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</si>
  <si>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</si>
  <si>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</si>
  <si>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</si>
  <si>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</si>
  <si>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</si>
  <si>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</si>
  <si>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</si>
  <si>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</si>
  <si>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</si>
  <si>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</si>
  <si>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</si>
  <si>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</si>
  <si>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</si>
  <si>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</si>
  <si>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</si>
  <si>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</si>
  <si>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</si>
  <si>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</si>
  <si>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</si>
  <si>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</si>
  <si>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</si>
  <si>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</si>
  <si>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</si>
  <si>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</si>
  <si>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</si>
  <si>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</si>
  <si>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</si>
  <si>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</si>
  <si>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</si>
  <si>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</si>
  <si>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</si>
  <si>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</si>
  <si>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</si>
  <si>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</si>
  <si>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</si>
  <si>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</si>
  <si>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</si>
  <si>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</si>
  <si>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</si>
  <si>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</si>
  <si>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</si>
  <si>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</si>
  <si>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</si>
  <si>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</si>
  <si>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</si>
  <si>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</si>
  <si>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</si>
  <si>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</si>
  <si>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</si>
  <si>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</si>
  <si>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</si>
  <si>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</si>
  <si>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</si>
  <si>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</si>
  <si>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</si>
  <si>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</si>
  <si>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</si>
  <si>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</si>
  <si>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</si>
  <si>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</si>
  <si>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</si>
  <si>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</si>
  <si>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</si>
  <si>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</si>
  <si>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</si>
  <si>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</si>
  <si>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</si>
  <si>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</si>
  <si>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</si>
  <si>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</si>
  <si>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</si>
  <si>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</si>
  <si>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</si>
  <si>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</si>
  <si>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</si>
  <si>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</si>
  <si>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</si>
  <si>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</si>
  <si>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</si>
  <si>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</si>
  <si>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</si>
  <si>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</si>
  <si>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</si>
  <si>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</si>
  <si>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</si>
  <si>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</si>
  <si>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</si>
  <si>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</si>
  <si>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</si>
  <si>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</si>
  <si>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</si>
  <si>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</si>
  <si>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</si>
  <si>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</si>
  <si>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</si>
  <si>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</si>
  <si>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</si>
  <si>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</si>
  <si>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</si>
  <si>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</si>
  <si>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</si>
  <si>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</si>
  <si>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</si>
  <si>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</si>
  <si>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</si>
  <si>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</si>
  <si>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</si>
  <si>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</si>
  <si>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</si>
  <si>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</si>
  <si>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</si>
  <si>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</si>
  <si>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</si>
  <si>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</si>
  <si>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</si>
  <si>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</si>
  <si>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</si>
  <si>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</si>
  <si>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</si>
  <si>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</si>
  <si>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</si>
  <si>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</si>
  <si>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</si>
  <si>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</si>
  <si>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</si>
  <si>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</si>
  <si>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</si>
  <si>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</si>
  <si>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</si>
  <si>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</si>
  <si>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</si>
  <si>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</si>
  <si>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</si>
  <si>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</si>
  <si>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</si>
  <si>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</si>
  <si>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</si>
  <si>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</si>
  <si>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</si>
  <si>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</si>
  <si>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</si>
  <si>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</si>
  <si>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</si>
  <si>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</si>
  <si>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</si>
  <si>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</si>
  <si>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</si>
  <si>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</si>
  <si>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</si>
  <si>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</si>
  <si>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</si>
  <si>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</si>
  <si>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</si>
  <si>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</si>
  <si>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</si>
  <si>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</si>
  <si>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</si>
  <si>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</si>
  <si>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</si>
  <si>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</si>
  <si>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</si>
  <si>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</si>
  <si>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</si>
  <si>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</si>
  <si>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</si>
  <si>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</si>
  <si>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</si>
  <si>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</si>
  <si>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</si>
  <si>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</si>
  <si>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</si>
  <si>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</si>
  <si>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</si>
  <si>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</si>
  <si>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</si>
  <si>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</si>
  <si>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</si>
  <si>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</si>
  <si>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</si>
  <si>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</si>
  <si>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</si>
  <si>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</si>
  <si>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</si>
  <si>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</si>
  <si>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</si>
  <si>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</si>
  <si>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</si>
  <si>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</si>
  <si>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</si>
  <si>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</si>
  <si>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</si>
  <si>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</si>
  <si>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</si>
  <si>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</si>
  <si>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</si>
  <si>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</si>
  <si>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</si>
  <si>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</si>
  <si>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</si>
  <si>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</si>
  <si>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</si>
  <si>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</si>
  <si>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</si>
  <si>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</si>
  <si>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</si>
  <si>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</si>
  <si>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</si>
  <si>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</si>
  <si>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</si>
  <si>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</si>
  <si>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</si>
  <si>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</si>
  <si>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</si>
  <si>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</si>
  <si>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</si>
  <si>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</si>
  <si>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</si>
  <si>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</si>
  <si>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</si>
  <si>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</si>
  <si>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</si>
  <si>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</si>
  <si>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</si>
  <si>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</si>
  <si>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</si>
  <si>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</si>
  <si>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</si>
  <si>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</si>
  <si>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</si>
  <si>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</si>
  <si>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</si>
  <si>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</si>
  <si>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</si>
  <si>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</si>
  <si>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</si>
  <si>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</si>
  <si>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</si>
  <si>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</si>
  <si>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</si>
  <si>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</si>
  <si>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</si>
  <si>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</si>
  <si>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</si>
  <si>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</si>
  <si>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</si>
  <si>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</si>
  <si>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</si>
  <si>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</si>
  <si>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</si>
  <si>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</si>
  <si>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</si>
  <si>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</si>
  <si>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</si>
  <si>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</si>
  <si>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</si>
  <si>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</si>
  <si>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</si>
  <si>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</si>
  <si>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</si>
  <si>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</si>
  <si>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</si>
  <si>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</si>
  <si>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</si>
  <si>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</si>
  <si>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</si>
  <si>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</si>
  <si>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</si>
  <si>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</si>
  <si>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</si>
  <si>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</si>
  <si>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</si>
  <si>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</si>
  <si>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</si>
  <si>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</si>
  <si>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</si>
  <si>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</si>
  <si>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</si>
  <si>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</si>
  <si>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</si>
  <si>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</si>
  <si>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</si>
  <si>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</si>
  <si>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</si>
  <si>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</si>
  <si>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</si>
  <si>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</si>
  <si>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</si>
  <si>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</si>
  <si>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</si>
  <si>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</si>
  <si>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</si>
  <si>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</si>
  <si>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</si>
  <si>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</si>
  <si>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</si>
  <si>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</si>
  <si>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</si>
  <si>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</si>
  <si>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</si>
  <si>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</si>
  <si>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</si>
  <si>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</si>
  <si>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</si>
  <si>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</si>
  <si>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</si>
  <si>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</si>
  <si>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</si>
  <si>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</si>
  <si>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</si>
  <si>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</si>
  <si>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</si>
  <si>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</si>
  <si>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</si>
  <si>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</si>
  <si>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</si>
  <si>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</si>
  <si>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</si>
  <si>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</si>
  <si>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</si>
  <si>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</si>
  <si>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</si>
  <si>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</si>
  <si>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</si>
  <si>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</si>
  <si>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</si>
  <si>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</si>
  <si>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</si>
  <si>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</si>
  <si>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</si>
  <si>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</si>
  <si>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</si>
  <si>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</si>
  <si>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</si>
  <si>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</si>
  <si>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</si>
  <si>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</si>
  <si>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</si>
  <si>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</si>
  <si>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</si>
  <si>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</si>
  <si>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</si>
  <si>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</si>
  <si>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</si>
  <si>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</si>
  <si>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</si>
  <si>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</si>
  <si>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</si>
  <si>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</si>
  <si>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</si>
  <si>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</si>
  <si>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</si>
  <si>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</si>
  <si>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</si>
  <si>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</si>
  <si>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</si>
  <si>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</si>
  <si>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</si>
  <si>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</si>
  <si>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</si>
  <si>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</si>
  <si>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</si>
  <si>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</si>
  <si>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</si>
  <si>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</si>
  <si>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</si>
  <si>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</si>
  <si>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</si>
  <si>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</si>
  <si>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</si>
  <si>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</si>
  <si>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</si>
  <si>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</si>
  <si>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</si>
  <si>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</si>
  <si>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</si>
  <si>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</si>
  <si>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</si>
  <si>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</si>
  <si>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</si>
  <si>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</si>
  <si>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</si>
  <si>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</si>
  <si>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</si>
  <si>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</si>
  <si>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</si>
  <si>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</si>
  <si>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</si>
  <si>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</si>
  <si>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</si>
  <si>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</si>
  <si>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</si>
  <si>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</si>
  <si>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</si>
  <si>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</si>
  <si>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</si>
  <si>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</si>
  <si>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</si>
  <si>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</si>
  <si>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</si>
  <si>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</si>
  <si>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</si>
  <si>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</si>
  <si>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</si>
  <si>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</si>
  <si>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</si>
  <si>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</si>
  <si>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</si>
  <si>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</si>
  <si>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</si>
  <si>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</si>
  <si>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</si>
  <si>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</si>
  <si>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</si>
  <si>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</si>
  <si>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</si>
  <si>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</si>
  <si>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</si>
  <si>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</si>
  <si>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</si>
  <si>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</si>
  <si>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</si>
  <si>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</si>
  <si>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</si>
  <si>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</si>
  <si>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</si>
  <si>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</si>
  <si>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</si>
  <si>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</si>
  <si>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</si>
  <si>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</si>
  <si>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</si>
  <si>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</si>
  <si>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</si>
  <si>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</si>
  <si>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</si>
  <si>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</si>
  <si>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</si>
  <si>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</si>
  <si>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</si>
  <si>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</si>
  <si>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</si>
  <si>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</si>
  <si>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</si>
  <si>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</si>
  <si>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</si>
  <si>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</si>
  <si>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</si>
  <si>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</si>
  <si>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</si>
  <si>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</si>
  <si>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</si>
  <si>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</si>
  <si>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</si>
  <si>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</si>
  <si>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</si>
  <si>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</si>
  <si>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</si>
  <si>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</si>
  <si>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</si>
  <si>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</si>
  <si>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</si>
  <si>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</si>
  <si>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</si>
  <si>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</si>
  <si>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</si>
  <si>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</si>
  <si>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</si>
  <si>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</si>
  <si>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</si>
  <si>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</si>
  <si>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</si>
  <si>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</si>
  <si>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</si>
  <si>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</si>
  <si>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</si>
  <si>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</si>
  <si>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</si>
  <si>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</si>
  <si>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</si>
  <si>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</si>
  <si>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</si>
  <si>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</si>
  <si>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</si>
  <si>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</si>
  <si>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</si>
  <si>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</si>
  <si>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</si>
  <si>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</si>
  <si>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</si>
  <si>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</si>
  <si>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</si>
  <si>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</si>
  <si>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</si>
  <si>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</si>
  <si>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</si>
  <si>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</si>
  <si>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</si>
  <si>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</si>
  <si>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</si>
  <si>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</si>
  <si>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</si>
  <si>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</si>
  <si>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</si>
  <si>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</si>
  <si>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</si>
  <si>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</si>
  <si>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</si>
  <si>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</si>
  <si>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</si>
  <si>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</si>
  <si>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</si>
  <si>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</si>
  <si>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</si>
  <si>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</si>
  <si>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</si>
  <si>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</si>
  <si>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</si>
  <si>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</si>
  <si>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</si>
  <si>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</si>
  <si>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</si>
  <si>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</si>
  <si>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</si>
  <si>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</si>
  <si>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</si>
  <si>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</si>
  <si>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</si>
  <si>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</si>
  <si>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</si>
  <si>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</si>
  <si>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</si>
  <si>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</si>
  <si>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</si>
  <si>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</si>
  <si>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</si>
  <si>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</si>
  <si>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</si>
  <si>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</si>
  <si>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</si>
  <si>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</si>
  <si>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</si>
  <si>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</si>
  <si>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</si>
  <si>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</si>
  <si>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</si>
  <si>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</si>
  <si>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</si>
  <si>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</si>
  <si>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</si>
  <si>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</si>
  <si>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</si>
  <si>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</si>
  <si>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</si>
  <si>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</si>
  <si>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</si>
  <si>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</si>
  <si>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</si>
  <si>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</si>
  <si>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</si>
  <si>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</si>
  <si>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</si>
  <si>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</si>
  <si>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</si>
  <si>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</si>
  <si>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</si>
  <si>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</si>
  <si>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</si>
  <si>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</si>
  <si>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</si>
  <si>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</si>
  <si>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</si>
  <si>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</si>
  <si>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</si>
  <si>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</si>
  <si>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</si>
  <si>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</si>
  <si>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</si>
  <si>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</si>
  <si>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</si>
  <si>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</si>
  <si>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</si>
  <si>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</si>
  <si>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</si>
  <si>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</si>
  <si>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</si>
  <si>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</si>
  <si>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</si>
  <si>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</si>
  <si>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</si>
  <si>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</si>
  <si>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</si>
  <si>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</si>
  <si>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</si>
  <si>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</si>
  <si>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</si>
  <si>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</si>
  <si>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</si>
  <si>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</si>
  <si>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</si>
  <si>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</si>
  <si>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</si>
  <si>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</si>
  <si>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</si>
  <si>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</si>
  <si>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</si>
  <si>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</si>
  <si>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</si>
  <si>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</si>
  <si>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</si>
  <si>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</si>
  <si>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</si>
  <si>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</si>
  <si>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</si>
  <si>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</si>
  <si>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</si>
  <si>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</si>
  <si>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</si>
  <si>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</si>
  <si>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</si>
  <si>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</si>
  <si>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</si>
  <si>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</si>
  <si>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</si>
  <si>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</si>
  <si>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</si>
  <si>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</si>
  <si>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</si>
  <si>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</si>
  <si>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</si>
  <si>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</si>
  <si>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</si>
  <si>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</si>
  <si>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</si>
  <si>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</si>
  <si>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</si>
  <si>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</si>
  <si>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</si>
  <si>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</si>
  <si>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</si>
  <si>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</si>
  <si>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</si>
  <si>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</si>
  <si>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</si>
  <si>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</si>
  <si>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</si>
  <si>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</si>
  <si>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</si>
  <si>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</si>
  <si>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</si>
  <si>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</si>
  <si>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</si>
  <si>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</si>
  <si>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</si>
  <si>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</si>
  <si>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</si>
  <si>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</si>
  <si>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</si>
  <si>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</si>
  <si>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</si>
  <si>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</si>
  <si>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</si>
  <si>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</si>
  <si>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</si>
  <si>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</si>
  <si>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</si>
  <si>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</si>
  <si>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</si>
  <si>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</si>
  <si>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</si>
  <si>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</si>
  <si>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</si>
  <si>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</si>
  <si>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</si>
  <si>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</si>
  <si>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</si>
  <si>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</si>
  <si>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</si>
  <si>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</si>
  <si>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</si>
  <si>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</si>
  <si>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</si>
  <si>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</si>
  <si>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</si>
  <si>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</si>
  <si>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</si>
  <si>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</si>
  <si>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</si>
  <si>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</si>
  <si>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</si>
  <si>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</si>
  <si>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</si>
  <si>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</si>
  <si>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</si>
  <si>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</si>
  <si>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</si>
  <si>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</si>
  <si>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</si>
  <si>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</si>
  <si>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</si>
  <si>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</si>
  <si>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</si>
  <si>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</si>
  <si>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</si>
  <si>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</si>
  <si>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</si>
  <si>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</si>
  <si>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</si>
  <si>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</si>
  <si>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</si>
  <si>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</si>
  <si>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</si>
  <si>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</si>
  <si>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</si>
  <si>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</si>
  <si>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</si>
  <si>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</si>
  <si>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</si>
  <si>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</si>
  <si>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</si>
  <si>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</si>
  <si>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</si>
  <si>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</si>
  <si>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</si>
  <si>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</si>
  <si>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</si>
  <si>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</si>
  <si>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</si>
  <si>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</si>
  <si>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</si>
  <si>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</si>
  <si>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</si>
  <si>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</si>
  <si>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</si>
  <si>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</si>
  <si>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</si>
  <si>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</si>
  <si>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</si>
  <si>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</si>
  <si>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</si>
  <si>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</si>
  <si>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</si>
  <si>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</si>
  <si>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</si>
  <si>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</si>
  <si>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</si>
  <si>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</si>
  <si>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</si>
  <si>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</si>
  <si>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</si>
  <si>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</si>
  <si>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</si>
  <si>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</si>
  <si>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</si>
  <si>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</si>
  <si>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</si>
  <si>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</si>
  <si>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</si>
  <si>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</si>
  <si>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</si>
  <si>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</si>
  <si>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</si>
  <si>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</si>
  <si>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</si>
  <si>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</si>
  <si>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</si>
  <si>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</si>
  <si>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</si>
  <si>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</si>
  <si>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</si>
  <si>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</si>
  <si>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</si>
  <si>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</si>
  <si>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</si>
  <si>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</si>
  <si>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</si>
  <si>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</si>
  <si>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</si>
  <si>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</si>
  <si>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</si>
  <si>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</si>
  <si>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</si>
  <si>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</si>
  <si>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</si>
  <si>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</si>
  <si>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</si>
  <si>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</si>
  <si>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</si>
  <si>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</si>
  <si>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</si>
  <si>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</si>
  <si>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</si>
  <si>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</si>
  <si>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</si>
  <si>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</si>
  <si>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</si>
  <si>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</si>
  <si>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</si>
  <si>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</si>
  <si>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</si>
  <si>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</si>
  <si>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</si>
  <si>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</si>
  <si>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</si>
  <si>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</si>
  <si>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</si>
  <si>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</si>
  <si>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</si>
  <si>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</si>
  <si>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</si>
  <si>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</si>
  <si>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</si>
  <si>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</si>
  <si>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</si>
  <si>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</si>
  <si>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</si>
  <si>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</si>
  <si>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</si>
  <si>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</si>
  <si>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</si>
  <si>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</si>
  <si>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</si>
  <si>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</si>
  <si>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</si>
  <si>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</si>
  <si>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</si>
  <si>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</si>
  <si>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</si>
  <si>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</si>
  <si>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</si>
  <si>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</si>
  <si>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</si>
  <si>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</si>
  <si>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</si>
  <si>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</si>
  <si>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</si>
  <si>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</si>
  <si>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</si>
  <si>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</si>
  <si>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</si>
  <si>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</si>
  <si>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</si>
  <si>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</si>
  <si>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</si>
  <si>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</si>
  <si>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</si>
  <si>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</si>
  <si>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</si>
  <si>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</si>
  <si>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</si>
  <si>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</si>
  <si>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</si>
  <si>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</si>
  <si>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</si>
  <si>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</si>
  <si>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</si>
  <si>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</si>
  <si>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</si>
  <si>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</si>
  <si>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</si>
  <si>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</si>
  <si>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</si>
  <si>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</si>
  <si>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</si>
  <si>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</si>
  <si>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</si>
  <si>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</si>
  <si>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</si>
  <si>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</si>
  <si>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</si>
  <si>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</si>
  <si>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</si>
  <si>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</si>
  <si>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</si>
  <si>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</si>
  <si>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</si>
  <si>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</si>
  <si>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</si>
  <si>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</si>
  <si>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</si>
  <si>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</si>
  <si>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</si>
  <si>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</si>
  <si>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</si>
  <si>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</si>
  <si>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</si>
  <si>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</si>
  <si>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</si>
  <si>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</si>
  <si>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</si>
  <si>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</si>
  <si>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</si>
  <si>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</si>
  <si>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</si>
  <si>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</si>
  <si>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</si>
  <si>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</si>
  <si>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</si>
  <si>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</si>
  <si>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</si>
  <si>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</si>
  <si>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</si>
  <si>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</si>
  <si>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</si>
  <si>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</si>
  <si>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</si>
  <si>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</si>
  <si>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</si>
  <si>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</si>
  <si>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</si>
  <si>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</si>
  <si>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</si>
  <si>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</si>
  <si>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</si>
  <si>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</si>
  <si>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</si>
  <si>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</si>
  <si>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</si>
  <si>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</si>
  <si>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</si>
  <si>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</si>
  <si>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</si>
  <si>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</si>
  <si>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</si>
  <si>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</si>
  <si>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</si>
  <si>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</si>
  <si>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</si>
  <si>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</si>
  <si>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</si>
  <si>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</si>
  <si>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</si>
  <si>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</si>
  <si>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</si>
  <si>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</si>
  <si>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</si>
  <si>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</si>
  <si>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</si>
  <si>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</si>
  <si>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</si>
  <si>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</si>
  <si>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</si>
  <si>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</si>
  <si>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</si>
  <si>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</si>
  <si>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</si>
  <si>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</si>
  <si>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</si>
  <si>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</si>
  <si>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</si>
  <si>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</si>
  <si>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</si>
  <si>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</si>
  <si>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</si>
  <si>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</si>
  <si>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</si>
  <si>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</si>
  <si>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</si>
  <si>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</si>
  <si>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</si>
  <si>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</si>
  <si>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</si>
  <si>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</si>
  <si>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</si>
  <si>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</si>
  <si>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</si>
  <si>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</si>
  <si>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</si>
  <si>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</si>
  <si>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</si>
  <si>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</si>
  <si>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</si>
  <si>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</si>
  <si>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</si>
  <si>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</si>
  <si>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</si>
  <si>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</si>
  <si>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</si>
  <si>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</si>
  <si>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</si>
  <si>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</si>
  <si>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</si>
  <si>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</si>
  <si>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</si>
  <si>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</si>
  <si>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</si>
  <si>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</si>
  <si>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</si>
  <si>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</si>
  <si>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</si>
  <si>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</si>
  <si>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</si>
  <si>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</si>
  <si>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</si>
  <si>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</si>
  <si>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</si>
  <si>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</si>
  <si>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</si>
  <si>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</si>
  <si>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</si>
  <si>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</si>
  <si>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</si>
  <si>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</si>
  <si>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</si>
  <si>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</si>
  <si>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</si>
  <si>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</si>
  <si>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</si>
  <si>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</si>
  <si>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</si>
  <si>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</si>
  <si>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</si>
  <si>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</si>
  <si>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</si>
  <si>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</si>
  <si>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</si>
  <si>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</si>
  <si>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</si>
  <si>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</si>
  <si>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</si>
  <si>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</si>
  <si>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</si>
  <si>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</si>
  <si>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</si>
  <si>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</si>
  <si>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</si>
  <si>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</si>
  <si>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</si>
  <si>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</si>
  <si>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</si>
  <si>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</si>
  <si>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</si>
  <si>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</si>
  <si>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</si>
  <si>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</si>
  <si>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</si>
  <si>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</si>
  <si>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</si>
  <si>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</si>
  <si>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</si>
  <si>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</si>
  <si>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</si>
  <si>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</si>
  <si>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</si>
  <si>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</si>
  <si>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</si>
  <si>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</si>
  <si>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</si>
  <si>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</si>
  <si>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</si>
  <si>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</si>
  <si>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</si>
  <si>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</si>
  <si>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</si>
  <si>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</si>
  <si>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</si>
  <si>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</si>
  <si>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</si>
  <si>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</si>
  <si>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</si>
  <si>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</si>
  <si>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</si>
  <si>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</si>
  <si>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</si>
  <si>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</si>
  <si>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</si>
  <si>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</si>
  <si>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</si>
  <si>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</si>
  <si>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</si>
  <si>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</si>
  <si>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</si>
  <si>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</si>
  <si>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</si>
  <si>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</si>
  <si>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</si>
  <si>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</si>
  <si>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</si>
  <si>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</si>
  <si>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</si>
  <si>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</si>
  <si>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</si>
  <si>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</si>
  <si>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</si>
  <si>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</si>
  <si>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</si>
  <si>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</si>
  <si>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</si>
  <si>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</si>
  <si>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</si>
  <si>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</si>
  <si>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</si>
  <si>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</si>
  <si>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</si>
  <si>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</si>
  <si>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</si>
  <si>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</si>
  <si>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</si>
  <si>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</si>
  <si>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</si>
  <si>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</si>
  <si>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</si>
  <si>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</si>
  <si>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</si>
  <si>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</si>
  <si>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</si>
  <si>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</si>
  <si>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</si>
  <si>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</si>
  <si>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</si>
  <si>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</si>
  <si>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</si>
  <si>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</si>
  <si>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</si>
  <si>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</si>
  <si>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</si>
  <si>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</si>
  <si>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</si>
  <si>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</si>
  <si>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</si>
  <si>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</si>
  <si>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</si>
  <si>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</si>
  <si>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</si>
  <si>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</si>
  <si>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</si>
  <si>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</si>
  <si>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</si>
  <si>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</si>
  <si>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</si>
  <si>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</si>
  <si>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</si>
  <si>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</si>
  <si>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</si>
  <si>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</si>
  <si>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</si>
  <si>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</si>
  <si>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</si>
  <si>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</si>
  <si>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</si>
  <si>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</si>
  <si>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</si>
  <si>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</si>
  <si>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</si>
  <si>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</si>
  <si>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</si>
  <si>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</si>
  <si>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</si>
  <si>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</si>
  <si>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</si>
  <si>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</si>
  <si>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</si>
  <si>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</si>
  <si>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</si>
  <si>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</si>
  <si>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</si>
  <si>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</si>
  <si>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</si>
  <si>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</si>
  <si>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</si>
  <si>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</si>
  <si>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</si>
  <si>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</si>
  <si>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</si>
  <si>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</si>
  <si>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</si>
  <si>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</si>
  <si>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</si>
  <si>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</si>
  <si>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</si>
  <si>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</si>
  <si>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</si>
  <si>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</si>
  <si>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</si>
  <si>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</si>
  <si>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</si>
  <si>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</si>
  <si>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</si>
  <si>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</si>
  <si>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</si>
  <si>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</si>
  <si>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</si>
  <si>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</si>
  <si>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</si>
  <si>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</si>
  <si>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</si>
  <si>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</si>
  <si>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</si>
  <si>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</si>
  <si>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</si>
  <si>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</si>
  <si>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</si>
  <si>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</si>
  <si>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</si>
  <si>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</si>
  <si>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</si>
  <si>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</si>
  <si>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</si>
  <si>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</si>
  <si>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</si>
  <si>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</si>
  <si>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</si>
  <si>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</si>
  <si>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</si>
  <si>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</si>
  <si>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</si>
  <si>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</si>
  <si>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</si>
  <si>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</si>
  <si>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</si>
  <si>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</si>
  <si>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</si>
  <si>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</si>
  <si>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</si>
  <si>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</si>
  <si>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</si>
  <si>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</si>
  <si>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</si>
  <si>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</si>
  <si>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</si>
  <si>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</si>
  <si>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</si>
  <si>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</si>
  <si>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</si>
  <si>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</si>
  <si>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</si>
  <si>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</si>
  <si>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</si>
  <si>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</si>
  <si>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</si>
  <si>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</si>
  <si>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</si>
  <si>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</si>
  <si>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</si>
  <si>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</si>
  <si>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</si>
  <si>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</si>
  <si>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</si>
  <si>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</si>
  <si>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</si>
  <si>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</si>
  <si>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</si>
  <si>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</si>
  <si>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</si>
  <si>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</si>
  <si>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</si>
  <si>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</si>
  <si>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</si>
  <si>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</si>
  <si>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</si>
  <si>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</si>
  <si>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</si>
  <si>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</si>
  <si>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</si>
  <si>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</si>
  <si>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</si>
  <si>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</si>
  <si>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</si>
  <si>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</si>
  <si>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</si>
  <si>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</si>
  <si>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</si>
  <si>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</si>
  <si>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</si>
  <si>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</si>
  <si>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</si>
  <si>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</si>
  <si>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</si>
  <si>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</si>
  <si>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</si>
  <si>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</si>
  <si>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</si>
  <si>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</si>
  <si>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</si>
  <si>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</si>
  <si>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</si>
  <si>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</si>
  <si>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</si>
  <si>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</si>
  <si>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</si>
  <si>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</si>
  <si>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</si>
  <si>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</si>
  <si>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</si>
  <si>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</si>
  <si>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</si>
  <si>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</si>
  <si>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</si>
  <si>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</si>
  <si>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</si>
  <si>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</si>
  <si>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</si>
  <si>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</si>
  <si>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</si>
  <si>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</si>
  <si>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</si>
  <si>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</si>
  <si>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</si>
  <si>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</si>
  <si>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</si>
  <si>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</si>
  <si>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</si>
  <si>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</si>
  <si>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</si>
  <si>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</si>
  <si>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</si>
  <si>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</si>
  <si>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</si>
  <si>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</si>
  <si>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</si>
  <si>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</si>
  <si>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</si>
  <si>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</si>
  <si>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</si>
  <si>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</si>
  <si>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</si>
  <si>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</si>
  <si>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</si>
  <si>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</si>
  <si>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</si>
  <si>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</si>
  <si>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</si>
  <si>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</si>
  <si>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</si>
  <si>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</si>
  <si>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</si>
  <si>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</si>
  <si>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</si>
  <si>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</si>
  <si>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</si>
  <si>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</si>
  <si>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</si>
  <si>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</si>
  <si>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</si>
  <si>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</si>
  <si>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</si>
  <si>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</si>
  <si>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</si>
  <si>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</si>
  <si>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</si>
  <si>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</si>
  <si>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</si>
  <si>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</si>
  <si>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</si>
  <si>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</si>
  <si>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</si>
  <si>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</si>
  <si>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</si>
  <si>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</si>
  <si>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</si>
  <si>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</si>
  <si>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</si>
  <si>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</si>
  <si>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</si>
  <si>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</si>
  <si>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</si>
  <si>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</si>
  <si>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</si>
  <si>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</si>
  <si>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</si>
  <si>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</si>
  <si>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</si>
  <si>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</si>
  <si>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</si>
  <si>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</si>
  <si>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</si>
  <si>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</si>
  <si>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</si>
  <si>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</si>
  <si>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</si>
  <si>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</si>
  <si>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</si>
  <si>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</si>
  <si>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</si>
  <si>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</si>
  <si>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</si>
  <si>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</si>
  <si>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</si>
  <si>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</si>
  <si>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</si>
  <si>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</si>
  <si>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</si>
  <si>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</si>
  <si>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</si>
  <si>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</si>
  <si>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</si>
  <si>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</si>
  <si>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</si>
  <si>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</si>
  <si>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</si>
  <si>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</si>
  <si>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</si>
  <si>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</si>
  <si>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</si>
  <si>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</si>
  <si>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</si>
  <si>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</si>
  <si>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</si>
  <si>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</si>
  <si>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</si>
  <si>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</si>
  <si>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</si>
  <si>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</si>
  <si>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</si>
  <si>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</si>
  <si>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</si>
  <si>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</si>
  <si>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</si>
  <si>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</si>
  <si>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</si>
  <si>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</si>
  <si>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</si>
  <si>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</si>
  <si>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</si>
  <si>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</si>
  <si>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</si>
  <si>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</si>
  <si>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</si>
  <si>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</si>
  <si>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</si>
  <si>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</si>
  <si>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</si>
  <si>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</si>
  <si>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</si>
  <si>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</si>
  <si>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</si>
  <si>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</si>
  <si>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</si>
  <si>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</si>
  <si>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</si>
  <si>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</si>
  <si>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</si>
  <si>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</si>
  <si>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</si>
  <si>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</si>
  <si>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</si>
  <si>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</si>
  <si>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</si>
  <si>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</si>
  <si>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</si>
  <si>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</si>
  <si>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</si>
  <si>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</si>
  <si>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</si>
  <si>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</si>
  <si>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</si>
  <si>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</si>
  <si>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</si>
  <si>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</si>
  <si>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</si>
  <si>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</si>
  <si>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</si>
  <si>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</si>
  <si>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</si>
  <si>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</si>
  <si>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</si>
  <si>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</si>
  <si>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</si>
  <si>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</si>
  <si>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</si>
  <si>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</si>
  <si>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</si>
  <si>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</si>
  <si>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</si>
  <si>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</si>
  <si>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</si>
  <si>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</si>
  <si>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</si>
  <si>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</si>
  <si>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</si>
  <si>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</si>
  <si>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</si>
  <si>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</si>
  <si>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</si>
  <si>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</si>
  <si>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</si>
  <si>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</si>
  <si>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</si>
  <si>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</si>
  <si>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</si>
  <si>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</si>
  <si>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</si>
  <si>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</si>
  <si>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</si>
  <si>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</si>
  <si>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</si>
  <si>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</si>
  <si>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</si>
  <si>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</si>
  <si>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</si>
  <si>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</si>
  <si>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</si>
  <si>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</si>
  <si>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</si>
  <si>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</si>
  <si>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</si>
  <si>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</si>
  <si>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</si>
  <si>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</si>
  <si>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</si>
  <si>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</si>
  <si>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</si>
  <si>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</si>
  <si>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</si>
  <si>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</si>
  <si>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</si>
  <si>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</si>
  <si>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</si>
  <si>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</si>
  <si>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</si>
  <si>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</si>
  <si>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</si>
  <si>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</si>
  <si>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</si>
  <si>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</si>
  <si>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</si>
  <si>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</si>
  <si>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</si>
  <si>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</si>
  <si>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</si>
  <si>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</si>
  <si>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</si>
  <si>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</si>
  <si>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</si>
  <si>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</si>
  <si>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</si>
  <si>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</si>
  <si>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</si>
  <si>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</si>
  <si>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</si>
  <si>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</si>
  <si>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</si>
  <si>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</si>
  <si>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</si>
  <si>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</si>
  <si>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</si>
  <si>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</si>
  <si>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</si>
  <si>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</si>
  <si>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</si>
  <si>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</si>
  <si>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</si>
  <si>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</si>
  <si>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</si>
  <si>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</si>
  <si>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</si>
  <si>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</si>
  <si>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</si>
  <si>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</si>
  <si>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</si>
  <si>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</si>
  <si>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</si>
  <si>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</si>
  <si>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</si>
  <si>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</si>
  <si>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</si>
  <si>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</si>
  <si>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</si>
  <si>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</si>
  <si>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</si>
  <si>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</si>
  <si>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</si>
  <si>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</si>
  <si>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</si>
  <si>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</si>
  <si>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</si>
  <si>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</si>
  <si>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</si>
  <si>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</si>
  <si>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</si>
  <si>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</si>
  <si>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</si>
  <si>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</si>
  <si>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</si>
  <si>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</si>
  <si>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</si>
  <si>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</si>
  <si>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</si>
  <si>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</si>
  <si>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</si>
  <si>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</si>
  <si>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</si>
  <si>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</si>
  <si>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</si>
  <si>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</si>
  <si>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</si>
  <si>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</si>
  <si>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</si>
  <si>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</si>
  <si>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</si>
  <si>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</si>
  <si>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</si>
  <si>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</si>
  <si>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</si>
  <si>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</si>
  <si>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</si>
  <si>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</si>
  <si>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</si>
  <si>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</si>
  <si>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</si>
  <si>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</si>
  <si>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</si>
  <si>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</si>
  <si>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</si>
  <si>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</si>
  <si>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</si>
  <si>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</si>
  <si>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</si>
  <si>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</si>
  <si>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</si>
  <si>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</si>
  <si>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</si>
  <si>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</si>
  <si>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</si>
  <si>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</si>
  <si>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</si>
  <si>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</si>
  <si>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</si>
  <si>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</si>
  <si>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</si>
  <si>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</si>
  <si>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</si>
  <si>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</si>
  <si>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</si>
  <si>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</si>
  <si>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</si>
  <si>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</si>
  <si>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</si>
  <si>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</si>
  <si>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</si>
  <si>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</si>
  <si>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</si>
  <si>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</si>
  <si>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</si>
  <si>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</si>
  <si>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</si>
  <si>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</si>
  <si>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</si>
  <si>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</si>
  <si>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</si>
  <si>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</si>
  <si>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</si>
  <si>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</si>
  <si>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</si>
  <si>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</si>
  <si>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</si>
  <si>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</si>
  <si>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</si>
  <si>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</si>
  <si>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</si>
  <si>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</si>
  <si>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</si>
  <si>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</si>
  <si>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</si>
  <si>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</si>
  <si>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</si>
  <si>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</si>
  <si>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</si>
  <si>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</si>
  <si>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</si>
  <si>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</si>
  <si>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</si>
  <si>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</si>
  <si>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</si>
  <si>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</si>
  <si>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</si>
  <si>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</si>
  <si>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</si>
  <si>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</si>
  <si>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</si>
  <si>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</si>
  <si>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</si>
  <si>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</si>
  <si>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</si>
  <si>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</si>
  <si>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</si>
  <si>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</si>
  <si>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</si>
  <si>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</si>
  <si>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</si>
  <si>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</si>
  <si>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</si>
  <si>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</si>
  <si>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</si>
  <si>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</si>
  <si>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</si>
  <si>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</si>
  <si>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</si>
  <si>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</si>
  <si>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</si>
  <si>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</si>
  <si>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</si>
  <si>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</si>
  <si>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</si>
  <si>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</si>
  <si>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</si>
  <si>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</si>
  <si>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</si>
  <si>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</si>
  <si>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</si>
  <si>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</si>
  <si>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</si>
  <si>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</si>
  <si>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</si>
  <si>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</si>
  <si>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</si>
  <si>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</si>
  <si>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</si>
  <si>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</si>
  <si>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</si>
  <si>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</si>
  <si>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</si>
  <si>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</si>
  <si>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</si>
  <si>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</si>
  <si>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</si>
  <si>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</si>
  <si>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</si>
  <si>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</si>
  <si>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</si>
  <si>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</si>
  <si>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</si>
  <si>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</si>
  <si>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</si>
  <si>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</si>
  <si>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</si>
  <si>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</si>
  <si>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</si>
  <si>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</si>
  <si>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</si>
  <si>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</si>
  <si>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</si>
  <si>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</si>
  <si>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</si>
  <si>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</si>
  <si>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</si>
  <si>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</si>
  <si>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</si>
  <si>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</si>
  <si>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</si>
  <si>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</si>
  <si>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</si>
  <si>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</si>
  <si>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</si>
  <si>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</si>
  <si>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</si>
  <si>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</si>
  <si>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</si>
  <si>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</si>
  <si>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</si>
  <si>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</si>
  <si>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</si>
  <si>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</si>
  <si>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</si>
  <si>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</si>
  <si>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</si>
  <si>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</si>
  <si>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</si>
  <si>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</si>
  <si>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</si>
  <si>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</si>
  <si>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</si>
  <si>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</si>
  <si>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</si>
  <si>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</si>
  <si>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</si>
  <si>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</si>
  <si>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</si>
  <si>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</si>
  <si>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</si>
  <si>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</si>
  <si>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</si>
  <si>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</si>
  <si>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</si>
  <si>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</si>
  <si>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</si>
  <si>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</si>
  <si>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</si>
  <si>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</si>
  <si>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</si>
  <si>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</si>
  <si>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</si>
  <si>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</si>
  <si>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</si>
  <si>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</si>
  <si>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</si>
  <si>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</si>
  <si>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</si>
  <si>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</si>
  <si>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</si>
  <si>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</si>
  <si>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</si>
  <si>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</si>
  <si>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</si>
  <si>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</si>
  <si>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</si>
  <si>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</si>
  <si>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</si>
  <si>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</si>
  <si>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</si>
  <si>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</si>
  <si>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</si>
  <si>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</si>
  <si>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</si>
  <si>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</si>
  <si>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</si>
  <si>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</si>
  <si>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</si>
  <si>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</si>
  <si>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</si>
  <si>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</si>
  <si>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</si>
  <si>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</si>
  <si>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</si>
  <si>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</si>
  <si>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</si>
  <si>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</si>
  <si>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</si>
  <si>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</si>
  <si>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</si>
  <si>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</si>
  <si>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</si>
  <si>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</si>
  <si>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</si>
  <si>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</si>
  <si>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</si>
  <si>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</si>
  <si>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</si>
  <si>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</si>
  <si>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</si>
  <si>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</si>
  <si>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</si>
  <si>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</si>
  <si>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</si>
  <si>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</si>
  <si>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</si>
  <si>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</si>
  <si>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</si>
  <si>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</si>
  <si>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</si>
  <si>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</si>
  <si>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</si>
  <si>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</si>
  <si>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</si>
  <si>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</si>
  <si>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</si>
  <si>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</si>
  <si>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</si>
  <si>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</si>
  <si>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</si>
  <si>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</si>
  <si>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</si>
  <si>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</si>
  <si>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</si>
  <si>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</si>
  <si>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</si>
  <si>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</si>
  <si>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</si>
  <si>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</si>
  <si>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</si>
  <si>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</si>
  <si>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</si>
  <si>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</si>
  <si>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</si>
  <si>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</si>
  <si>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</si>
  <si>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</si>
  <si>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</si>
  <si>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</si>
  <si>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</si>
  <si>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</si>
  <si>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</si>
  <si>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</si>
  <si>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</si>
  <si>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</si>
  <si>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</si>
  <si>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</si>
  <si>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</si>
  <si>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</si>
  <si>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</si>
  <si>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</si>
  <si>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</si>
  <si>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</si>
  <si>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</si>
  <si>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</si>
  <si>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</si>
  <si>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</si>
  <si>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</si>
  <si>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</si>
  <si>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</si>
  <si>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</si>
  <si>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</si>
  <si>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</si>
  <si>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</si>
  <si>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</si>
  <si>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</si>
  <si>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</si>
  <si>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</si>
  <si>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</si>
  <si>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</si>
  <si>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</si>
  <si>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</si>
  <si>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</si>
  <si>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</si>
  <si>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</si>
  <si>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</si>
  <si>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</si>
  <si>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</si>
  <si>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</si>
  <si>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</si>
  <si>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</si>
  <si>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</si>
  <si>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</si>
  <si>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</si>
  <si>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</si>
  <si>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</si>
  <si>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</si>
  <si>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</si>
  <si>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</si>
  <si>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</si>
  <si>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</si>
  <si>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</si>
  <si>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</si>
  <si>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</si>
  <si>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</si>
  <si>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</si>
  <si>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</si>
  <si>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</si>
  <si>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</si>
  <si>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</si>
  <si>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</si>
  <si>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</si>
  <si>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</si>
  <si>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</si>
  <si>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</si>
  <si>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</si>
  <si>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</si>
  <si>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</si>
  <si>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</si>
  <si>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</si>
  <si>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</si>
  <si>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</si>
  <si>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</si>
  <si>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</si>
  <si>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</si>
  <si>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</si>
  <si>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</si>
  <si>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</si>
  <si>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</si>
  <si>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</si>
  <si>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</si>
  <si>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</si>
  <si>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</si>
  <si>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</si>
  <si>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</si>
  <si>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</si>
  <si>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</si>
  <si>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</si>
  <si>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</si>
  <si>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</si>
  <si>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</si>
  <si>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</si>
  <si>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</si>
  <si>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</si>
  <si>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</si>
  <si>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</si>
  <si>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</si>
  <si>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</si>
  <si>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</si>
  <si>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</si>
  <si>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</si>
  <si>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</si>
  <si>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</si>
  <si>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</si>
  <si>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</si>
  <si>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</si>
  <si>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</si>
  <si>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</si>
  <si>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</si>
  <si>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</si>
  <si>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</si>
  <si>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</si>
  <si>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</si>
  <si>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</si>
  <si>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</si>
  <si>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</si>
  <si>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</si>
  <si>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</si>
  <si>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</si>
  <si>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</si>
  <si>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</si>
  <si>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</si>
  <si>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</si>
  <si>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</si>
  <si>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</si>
  <si>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</si>
  <si>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</si>
  <si>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</si>
  <si>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</si>
  <si>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</si>
  <si>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</si>
  <si>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</si>
  <si>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</si>
  <si>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</si>
  <si>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</si>
  <si>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</si>
  <si>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</si>
  <si>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</si>
  <si>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</si>
  <si>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</si>
  <si>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</si>
  <si>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</si>
  <si>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</si>
  <si>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</si>
  <si>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</si>
  <si>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</si>
  <si>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</si>
  <si>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</si>
  <si>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</si>
  <si>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</si>
  <si>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</si>
  <si>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</si>
  <si>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</si>
  <si>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</si>
  <si>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</si>
  <si>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</si>
  <si>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</si>
  <si>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</si>
  <si>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</si>
  <si>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</si>
  <si>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</si>
  <si>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</si>
  <si>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</si>
  <si>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</si>
  <si>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</si>
  <si>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</si>
  <si>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</si>
  <si>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</si>
  <si>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</si>
  <si>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</si>
  <si>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</si>
  <si>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</si>
  <si>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</si>
  <si>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</si>
  <si>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</si>
  <si>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</si>
  <si>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</si>
  <si>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</si>
  <si>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</si>
  <si>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</si>
  <si>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</si>
  <si>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</si>
  <si>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</si>
  <si>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</si>
  <si>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</si>
  <si>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</si>
  <si>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</si>
  <si>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</si>
  <si>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</si>
  <si>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</si>
  <si>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</si>
  <si>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</si>
  <si>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</si>
  <si>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</si>
  <si>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</si>
  <si>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</si>
  <si>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</si>
  <si>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</si>
  <si>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</si>
  <si>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</si>
  <si>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</si>
  <si>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</si>
  <si>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</si>
  <si>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</si>
  <si>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</si>
  <si>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</si>
  <si>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</si>
  <si>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</si>
  <si>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</si>
  <si>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</si>
  <si>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</si>
  <si>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</si>
  <si>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</si>
  <si>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</si>
  <si>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</si>
  <si>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</si>
  <si>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</si>
  <si>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</si>
  <si>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</si>
  <si>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</si>
  <si>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</si>
  <si>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</si>
  <si>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</si>
  <si>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</si>
  <si>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</si>
  <si>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</si>
  <si>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</si>
  <si>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</si>
  <si>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</si>
  <si>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</si>
  <si>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</si>
  <si>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</si>
  <si>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</si>
  <si>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</si>
  <si>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</si>
  <si>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</si>
  <si>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</si>
  <si>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</si>
  <si>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</si>
  <si>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</si>
  <si>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</si>
  <si>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</si>
  <si>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</si>
  <si>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</si>
  <si>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</si>
  <si>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</si>
  <si>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</si>
  <si>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</si>
  <si>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</si>
  <si>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</si>
  <si>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</si>
  <si>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</si>
  <si>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</si>
  <si>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</si>
  <si>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</si>
  <si>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</si>
  <si>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</si>
  <si>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</si>
  <si>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</si>
  <si>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</si>
  <si>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</si>
  <si>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</si>
  <si>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</si>
  <si>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</si>
  <si>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</si>
  <si>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</si>
  <si>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</si>
  <si>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</si>
  <si>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</si>
  <si>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</si>
  <si>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</si>
  <si>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</si>
  <si>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</si>
  <si>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</si>
  <si>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</si>
  <si>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</si>
  <si>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</si>
  <si>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</si>
  <si>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</si>
  <si>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</si>
  <si>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</si>
  <si>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</si>
  <si>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</si>
  <si>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</si>
  <si>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</si>
  <si>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</si>
  <si>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</si>
  <si>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</si>
  <si>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</si>
  <si>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</si>
  <si>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</si>
  <si>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</si>
  <si>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</si>
  <si>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</si>
  <si>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</si>
  <si>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</si>
  <si>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</si>
  <si>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</si>
  <si>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</si>
  <si>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</si>
  <si>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</si>
  <si>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</si>
  <si>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</si>
  <si>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</si>
  <si>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</si>
  <si>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</si>
  <si>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</si>
  <si>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</si>
  <si>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</si>
  <si>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</si>
  <si>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</si>
  <si>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</si>
  <si>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</si>
  <si>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</si>
  <si>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</si>
  <si>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</si>
  <si>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</si>
  <si>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</si>
  <si>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</si>
  <si>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</si>
  <si>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</si>
  <si>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</si>
  <si>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</si>
  <si>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</si>
  <si>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</si>
  <si>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</si>
  <si>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</si>
  <si>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</si>
  <si>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</si>
  <si>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</si>
  <si>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</si>
  <si>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</si>
  <si>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</si>
  <si>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</si>
  <si>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</si>
  <si>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</si>
  <si>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</si>
  <si>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</si>
  <si>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</si>
  <si>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</si>
  <si>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</si>
  <si>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</si>
  <si>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</si>
  <si>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</si>
  <si>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</si>
  <si>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</si>
  <si>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</si>
  <si>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</si>
  <si>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</si>
  <si>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</si>
  <si>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</si>
  <si>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</si>
  <si>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</si>
  <si>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</si>
  <si>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</si>
  <si>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</si>
  <si>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</si>
  <si>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</si>
  <si>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</si>
  <si>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</si>
  <si>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</si>
  <si>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</si>
  <si>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</si>
  <si>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</si>
  <si>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</si>
  <si>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</si>
  <si>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</si>
  <si>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</si>
  <si>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</si>
  <si>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</si>
  <si>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</si>
  <si>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</si>
  <si>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</si>
  <si>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</si>
  <si>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</si>
  <si>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</si>
  <si>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</si>
  <si>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</si>
  <si>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</si>
  <si>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</si>
  <si>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</si>
  <si>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</si>
  <si>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</si>
  <si>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</si>
  <si>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</si>
  <si>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</si>
  <si>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</si>
  <si>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</si>
  <si>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</si>
  <si>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</si>
  <si>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</si>
  <si>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</si>
  <si>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</si>
  <si>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</si>
  <si>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</si>
  <si>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</si>
  <si>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</si>
  <si>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</si>
  <si>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</si>
  <si>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</si>
  <si>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</si>
  <si>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</si>
  <si>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</si>
  <si>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</si>
  <si>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</si>
  <si>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</si>
  <si>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</si>
  <si>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</si>
  <si>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</si>
  <si>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</si>
  <si>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</si>
  <si>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</si>
  <si>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</si>
  <si>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</si>
  <si>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</si>
  <si>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</si>
  <si>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</si>
  <si>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</si>
  <si>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</si>
  <si>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</si>
  <si>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</si>
  <si>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</si>
  <si>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</si>
  <si>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</si>
  <si>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</si>
  <si>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</si>
  <si>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</si>
  <si>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</si>
  <si>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</si>
  <si>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</si>
  <si>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</si>
  <si>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</si>
  <si>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</si>
  <si>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</si>
  <si>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</si>
  <si>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</si>
  <si>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</si>
  <si>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</si>
  <si>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</si>
  <si>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</si>
  <si>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</si>
  <si>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</si>
  <si>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</si>
  <si>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</si>
  <si>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</si>
  <si>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</si>
  <si>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</si>
  <si>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</si>
  <si>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</si>
  <si>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</si>
  <si>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</si>
  <si>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</si>
  <si>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</si>
  <si>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</si>
  <si>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</si>
  <si>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</si>
  <si>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</si>
  <si>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</si>
  <si>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</si>
  <si>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</si>
  <si>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</si>
  <si>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</si>
  <si>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</si>
  <si>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</si>
  <si>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</si>
  <si>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</si>
  <si>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</si>
  <si>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</si>
  <si>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</si>
  <si>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</si>
  <si>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</si>
  <si>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</si>
  <si>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</si>
  <si>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</si>
  <si>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</si>
  <si>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</si>
  <si>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</si>
  <si>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</si>
  <si>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</si>
  <si>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</si>
  <si>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</si>
  <si>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</si>
  <si>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</si>
  <si>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</si>
  <si>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</si>
  <si>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</si>
  <si>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</si>
  <si>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</si>
  <si>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</si>
  <si>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</si>
  <si>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</si>
  <si>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</si>
  <si>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</si>
  <si>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</si>
  <si>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</si>
  <si>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</si>
  <si>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</si>
  <si>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</si>
  <si>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</si>
  <si>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</si>
  <si>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</si>
  <si>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</si>
  <si>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</si>
  <si>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</si>
  <si>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</si>
  <si>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</si>
  <si>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</si>
  <si>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</si>
  <si>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</si>
  <si>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</si>
  <si>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</si>
  <si>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</si>
  <si>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</si>
  <si>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</si>
  <si>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</si>
  <si>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</si>
  <si>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</si>
  <si>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</si>
  <si>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</si>
  <si>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</si>
  <si>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</si>
  <si>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</si>
  <si>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</si>
  <si>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</si>
  <si>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</si>
  <si>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</si>
  <si>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</si>
  <si>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</si>
  <si>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</si>
  <si>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</si>
  <si>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</si>
  <si>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</si>
  <si>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</si>
  <si>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</si>
  <si>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</si>
  <si>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</si>
  <si>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</si>
  <si>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</si>
  <si>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</si>
  <si>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</si>
  <si>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</si>
  <si>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</si>
  <si>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</si>
  <si>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</si>
  <si>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</si>
  <si>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</si>
  <si>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</si>
  <si>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</si>
  <si>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</si>
  <si>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</si>
  <si>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</si>
  <si>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</si>
  <si>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</si>
  <si>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</si>
  <si>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</si>
  <si>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</si>
  <si>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</si>
  <si>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</si>
  <si>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</si>
  <si>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</si>
  <si>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</si>
  <si>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</si>
  <si>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</si>
  <si>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</si>
  <si>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</si>
  <si>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</si>
  <si>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</si>
  <si>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</si>
  <si>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</si>
  <si>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</si>
  <si>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</si>
  <si>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</si>
  <si>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</si>
  <si>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</si>
  <si>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</si>
  <si>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</si>
  <si>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</si>
  <si>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</si>
  <si>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</si>
  <si>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</si>
  <si>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</si>
  <si>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</si>
  <si>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</si>
  <si>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</si>
  <si>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</si>
  <si>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</si>
  <si>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</si>
  <si>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</si>
  <si>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</si>
  <si>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</si>
  <si>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</si>
  <si>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</si>
  <si>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</si>
  <si>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</si>
  <si>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</si>
  <si>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</si>
  <si>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</si>
  <si>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</si>
  <si>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</si>
  <si>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</si>
  <si>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</si>
  <si>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</si>
  <si>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</si>
  <si>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</si>
  <si>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</si>
  <si>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</si>
  <si>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</si>
  <si>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</si>
  <si>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</si>
  <si>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</si>
  <si>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</si>
  <si>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</si>
  <si>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</si>
  <si>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</si>
  <si>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</si>
  <si>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</si>
  <si>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</si>
  <si>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</si>
  <si>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</si>
  <si>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</si>
  <si>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</si>
  <si>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</si>
  <si>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</si>
  <si>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</si>
  <si>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</si>
  <si>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</si>
  <si>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</si>
  <si>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</si>
  <si>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</si>
  <si>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</si>
  <si>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</si>
  <si>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</si>
  <si>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</si>
  <si>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</si>
  <si>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</si>
  <si>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</si>
  <si>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</si>
  <si>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</si>
  <si>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</si>
  <si>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</si>
  <si>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</si>
  <si>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</si>
  <si>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</si>
  <si>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</si>
  <si>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</si>
  <si>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</si>
  <si>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</si>
  <si>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</si>
  <si>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</si>
  <si>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</si>
  <si>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</si>
  <si>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</si>
  <si>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</si>
  <si>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</si>
  <si>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</si>
  <si>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</si>
  <si>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</si>
  <si>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</si>
  <si>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</si>
  <si>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</si>
  <si>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</si>
  <si>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</si>
  <si>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</si>
  <si>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</si>
  <si>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</si>
  <si>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</si>
  <si>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</si>
  <si>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</si>
  <si>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</si>
  <si>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</si>
  <si>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</si>
  <si>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</si>
  <si>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</si>
  <si>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</si>
  <si>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</si>
  <si>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</si>
  <si>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</si>
  <si>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</si>
  <si>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</si>
  <si>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</si>
  <si>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</si>
  <si>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</si>
  <si>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</si>
  <si>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</si>
  <si>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</si>
  <si>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</si>
  <si>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</si>
  <si>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</si>
  <si>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</si>
  <si>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</si>
  <si>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</si>
  <si>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</si>
  <si>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</si>
  <si>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</si>
  <si>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</si>
  <si>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</si>
  <si>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</si>
  <si>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</si>
  <si>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</si>
  <si>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</si>
  <si>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</si>
  <si>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</si>
  <si>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</si>
  <si>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</si>
  <si>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</si>
  <si>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</si>
  <si>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</si>
  <si>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</si>
  <si>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</si>
  <si>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</si>
  <si>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</si>
  <si>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</si>
  <si>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</si>
  <si>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</si>
  <si>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</si>
  <si>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</si>
  <si>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</si>
  <si>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</si>
  <si>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</si>
  <si>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</si>
  <si>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</si>
  <si>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</si>
  <si>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</si>
  <si>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</si>
  <si>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</si>
  <si>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</si>
  <si>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</si>
  <si>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</si>
  <si>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</si>
  <si>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</si>
  <si>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</si>
  <si>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</si>
  <si>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</si>
  <si>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</si>
  <si>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</si>
  <si>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</si>
  <si>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</si>
  <si>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</si>
  <si>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</si>
  <si>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</si>
  <si>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</si>
  <si>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</si>
  <si>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</si>
  <si>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</si>
  <si>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</si>
  <si>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</si>
  <si>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</si>
  <si>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</si>
  <si>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</si>
  <si>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</si>
  <si>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</si>
  <si>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</si>
  <si>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</si>
  <si>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</si>
  <si>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</si>
  <si>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</si>
  <si>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</si>
  <si>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</si>
  <si>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</si>
  <si>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</si>
  <si>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</si>
  <si>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</si>
  <si>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</si>
  <si>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</si>
  <si>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</si>
  <si>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</si>
  <si>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</si>
  <si>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</si>
  <si>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</si>
  <si>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</si>
  <si>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</si>
  <si>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</si>
  <si>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</si>
  <si>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</si>
  <si>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</si>
  <si>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</si>
  <si>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</si>
  <si>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</si>
  <si>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</si>
  <si>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</si>
  <si>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</si>
  <si>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</si>
  <si>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</si>
  <si>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</si>
  <si>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</si>
  <si>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</si>
  <si>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</si>
  <si>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</si>
  <si>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</si>
  <si>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</si>
  <si>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</si>
  <si>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</si>
  <si>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</si>
  <si>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</si>
  <si>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</si>
  <si>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</si>
  <si>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</si>
  <si>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</si>
  <si>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</si>
  <si>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</si>
  <si>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</si>
  <si>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</si>
  <si>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</si>
  <si>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</si>
  <si>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</si>
  <si>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</si>
  <si>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</si>
  <si>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</si>
  <si>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</si>
  <si>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</si>
  <si>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</si>
  <si>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</si>
  <si>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</si>
  <si>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</si>
  <si>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</si>
  <si>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</si>
  <si>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</si>
  <si>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</si>
  <si>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</si>
  <si>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</si>
  <si>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</si>
  <si>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</si>
  <si>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</si>
  <si>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</si>
  <si>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</si>
  <si>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</si>
  <si>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</si>
  <si>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</si>
  <si>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</si>
  <si>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</si>
  <si>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</si>
  <si>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</si>
  <si>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</si>
  <si>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</si>
  <si>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</si>
  <si>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</si>
  <si>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</si>
  <si>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</si>
  <si>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</si>
  <si>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</si>
  <si>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</si>
  <si>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</si>
  <si>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</si>
  <si>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</si>
  <si>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</si>
  <si>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</si>
  <si>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</si>
  <si>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</si>
  <si>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</si>
  <si>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</si>
  <si>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</si>
  <si>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</si>
  <si>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</si>
  <si>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</si>
  <si>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</si>
  <si>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</si>
  <si>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</si>
  <si>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</si>
  <si>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</si>
  <si>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</si>
  <si>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</si>
  <si>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</si>
  <si>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</si>
  <si>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</si>
  <si>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</si>
  <si>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</si>
  <si>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</si>
  <si>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</si>
  <si>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</si>
  <si>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</si>
  <si>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</si>
  <si>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</si>
  <si>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</si>
  <si>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</si>
  <si>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</si>
  <si>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</si>
  <si>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</si>
  <si>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</si>
  <si>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</si>
  <si>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</si>
  <si>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</si>
  <si>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</si>
  <si>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</si>
  <si>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</si>
  <si>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</si>
  <si>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</si>
  <si>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</si>
  <si>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</si>
  <si>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</si>
  <si>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</si>
  <si>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</si>
  <si>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</si>
  <si>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</si>
  <si>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</si>
  <si>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</si>
  <si>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</si>
  <si>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</si>
  <si>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</si>
  <si>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</si>
  <si>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</si>
  <si>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</si>
  <si>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</si>
  <si>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</si>
  <si>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</si>
  <si>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</si>
  <si>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</si>
  <si>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</si>
  <si>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</si>
  <si>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</si>
  <si>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</si>
  <si>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</si>
  <si>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</si>
  <si>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</si>
  <si>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</si>
  <si>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</si>
  <si>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</si>
  <si>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</si>
  <si>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</si>
  <si>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</si>
  <si>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</si>
  <si>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</si>
  <si>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</si>
  <si>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</si>
  <si>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</si>
  <si>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</si>
  <si>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</si>
  <si>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</si>
  <si>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</si>
  <si>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</si>
  <si>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</si>
  <si>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</si>
  <si>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</si>
  <si>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</si>
  <si>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</si>
  <si>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</si>
  <si>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</si>
  <si>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</si>
  <si>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</si>
  <si>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</si>
  <si>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</si>
  <si>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</si>
  <si>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</si>
  <si>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</si>
  <si>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</si>
  <si>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</si>
  <si>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</si>
  <si>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</si>
  <si>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</si>
  <si>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</si>
  <si>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</si>
  <si>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</si>
  <si>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</si>
  <si>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</si>
  <si>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</si>
  <si>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</si>
  <si>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</si>
  <si>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</si>
  <si>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</si>
  <si>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</si>
  <si>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</si>
  <si>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</si>
  <si>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</si>
  <si>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</si>
  <si>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</si>
  <si>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</si>
  <si>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</si>
  <si>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</si>
  <si>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</si>
  <si>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</si>
  <si>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</si>
  <si>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</si>
  <si>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</si>
  <si>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</si>
  <si>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</si>
  <si>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</si>
  <si>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</si>
  <si>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</si>
  <si>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</si>
  <si>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</si>
  <si>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</si>
  <si>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</si>
  <si>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</si>
  <si>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</si>
  <si>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</si>
  <si>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</si>
  <si>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</si>
  <si>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</si>
  <si>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</si>
  <si>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</si>
  <si>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</si>
  <si>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</si>
  <si>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</si>
  <si>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</si>
  <si>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</si>
  <si>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</si>
  <si>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</si>
  <si>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</si>
  <si>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</si>
  <si>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</si>
  <si>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</si>
  <si>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</si>
  <si>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</si>
  <si>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</si>
  <si>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</si>
  <si>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</si>
  <si>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</si>
  <si>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</si>
  <si>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</si>
  <si>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</si>
  <si>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</si>
  <si>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</si>
  <si>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</si>
  <si>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</si>
  <si>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</si>
  <si>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</si>
  <si>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</si>
  <si>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</si>
  <si>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</si>
  <si>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</si>
  <si>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</si>
  <si>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</si>
  <si>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</si>
  <si>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</si>
  <si>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</si>
  <si>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</si>
  <si>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</si>
  <si>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</si>
  <si>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</si>
  <si>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</si>
  <si>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</si>
  <si>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</si>
  <si>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</si>
  <si>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</si>
  <si>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</si>
  <si>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</si>
  <si>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</si>
  <si>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</si>
  <si>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</si>
  <si>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</si>
  <si>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</si>
  <si>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</si>
  <si>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</si>
  <si>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</si>
  <si>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</si>
  <si>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</si>
  <si>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</si>
  <si>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</si>
  <si>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</si>
  <si>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</si>
  <si>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</si>
  <si>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</si>
  <si>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</si>
  <si>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</si>
  <si>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</si>
  <si>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</si>
  <si>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</si>
  <si>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</si>
  <si>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</si>
  <si>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</si>
  <si>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</si>
  <si>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</si>
  <si>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</si>
  <si>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</si>
  <si>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</si>
  <si>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</si>
  <si>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</si>
  <si>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</si>
  <si>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</si>
  <si>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</si>
  <si>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</si>
  <si>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</si>
  <si>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</si>
  <si>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</si>
  <si>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</si>
  <si>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</si>
  <si>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</si>
  <si>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</si>
  <si>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</si>
  <si>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</si>
  <si>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</si>
  <si>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</si>
  <si>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</si>
  <si>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</si>
  <si>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</si>
  <si>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</si>
  <si>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</si>
  <si>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</si>
  <si>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</si>
  <si>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</si>
  <si>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</si>
  <si>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</si>
  <si>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</si>
  <si>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</si>
  <si>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</si>
  <si>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</si>
  <si>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</si>
  <si>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</si>
  <si>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</si>
  <si>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</si>
  <si>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</si>
  <si>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</si>
  <si>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</si>
  <si>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</si>
  <si>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</si>
  <si>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</si>
  <si>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</si>
  <si>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</si>
  <si>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</si>
  <si>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</si>
  <si>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</si>
  <si>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</si>
  <si>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</si>
  <si>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</si>
  <si>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</si>
  <si>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</si>
  <si>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</si>
  <si>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</si>
  <si>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</si>
  <si>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</si>
  <si>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</si>
  <si>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</si>
  <si>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</si>
  <si>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</si>
  <si>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</si>
  <si>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</si>
  <si>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</si>
  <si>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</si>
  <si>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</si>
  <si>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</si>
  <si>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</si>
  <si>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</si>
  <si>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</si>
  <si>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</si>
  <si>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</si>
  <si>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</si>
  <si>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</si>
  <si>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</si>
  <si>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</si>
  <si>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</si>
  <si>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</si>
  <si>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</si>
  <si>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</si>
  <si>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</si>
  <si>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</si>
  <si>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</si>
  <si>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</si>
  <si>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</si>
  <si>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</si>
  <si>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</si>
  <si>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</si>
  <si>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</si>
  <si>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</si>
  <si>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</si>
  <si>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</si>
  <si>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</si>
  <si>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</si>
  <si>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</si>
  <si>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</si>
  <si>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</si>
  <si>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</si>
  <si>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</si>
  <si>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</si>
  <si>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</si>
  <si>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</si>
  <si>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</si>
  <si>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</si>
  <si>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</si>
  <si>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</si>
  <si>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</si>
  <si>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</si>
  <si>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</si>
  <si>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</si>
  <si>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</si>
  <si>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</si>
  <si>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</si>
  <si>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</si>
  <si>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</si>
  <si>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</si>
  <si>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</si>
  <si>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</si>
  <si>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</si>
  <si>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</si>
  <si>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</si>
  <si>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</si>
  <si>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</si>
  <si>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</si>
  <si>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</si>
  <si>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</si>
  <si>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</si>
  <si>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</si>
  <si>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</si>
  <si>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</si>
  <si>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</si>
  <si>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</si>
  <si>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</si>
  <si>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</si>
  <si>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</si>
  <si>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</si>
  <si>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</si>
  <si>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</si>
  <si>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</si>
  <si>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</si>
  <si>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</si>
  <si>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</si>
  <si>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</si>
  <si>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</si>
  <si>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</si>
  <si>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</si>
  <si>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</si>
  <si>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</si>
  <si>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</si>
  <si>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</si>
  <si>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</si>
  <si>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</si>
  <si>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</si>
  <si>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</si>
  <si>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</si>
  <si>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</si>
  <si>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</si>
  <si>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</si>
  <si>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</si>
  <si>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</si>
  <si>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</si>
  <si>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</si>
  <si>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</si>
  <si>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</si>
  <si>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</si>
  <si>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</si>
  <si>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</si>
  <si>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</si>
  <si>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</si>
  <si>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</si>
  <si>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</si>
  <si>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</si>
  <si>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</si>
  <si>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</si>
  <si>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</si>
  <si>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</si>
  <si>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</si>
  <si>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</si>
  <si>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</si>
  <si>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</si>
  <si>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</si>
  <si>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</si>
  <si>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</si>
  <si>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</si>
  <si>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</si>
  <si>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</si>
  <si>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</si>
  <si>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</si>
  <si>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</si>
  <si>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</si>
  <si>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</si>
  <si>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</si>
  <si>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</si>
  <si>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</si>
  <si>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</si>
  <si>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</si>
  <si>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</si>
  <si>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</si>
  <si>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</si>
  <si>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</si>
  <si>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</si>
  <si>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</si>
  <si>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</si>
  <si>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</si>
  <si>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</si>
  <si>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</si>
  <si>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</si>
  <si>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</si>
  <si>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</si>
  <si>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</si>
  <si>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</si>
  <si>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</si>
  <si>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</si>
  <si>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</si>
  <si>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</si>
  <si>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</si>
  <si>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</si>
  <si>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</si>
  <si>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</si>
  <si>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</si>
  <si>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</si>
  <si>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</si>
  <si>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</si>
  <si>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</si>
  <si>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</si>
  <si>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</si>
  <si>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</si>
  <si>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</si>
  <si>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</si>
  <si>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</si>
  <si>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</si>
  <si>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</si>
  <si>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</si>
  <si>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</si>
  <si>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</si>
  <si>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</si>
  <si>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</si>
  <si>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</si>
  <si>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</si>
  <si>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</si>
  <si>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</si>
  <si>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</si>
  <si>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</si>
  <si>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</si>
  <si>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</si>
  <si>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</si>
  <si>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</si>
  <si>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</si>
  <si>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</si>
  <si>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</si>
  <si>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</si>
  <si>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</si>
  <si>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</si>
  <si>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</si>
  <si>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</si>
  <si>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</si>
  <si>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</si>
  <si>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</si>
  <si>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</si>
  <si>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</si>
  <si>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</si>
  <si>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</si>
  <si>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</si>
  <si>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</si>
  <si>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</si>
  <si>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</si>
  <si>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</si>
  <si>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</si>
  <si>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</si>
  <si>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</si>
  <si>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</si>
  <si>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</si>
  <si>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</si>
  <si>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</si>
  <si>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</si>
  <si>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</si>
  <si>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</si>
  <si>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</si>
  <si>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</si>
  <si>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</si>
  <si>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</si>
  <si>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</si>
  <si>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</si>
  <si>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</si>
  <si>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</si>
  <si>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</si>
  <si>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</si>
  <si>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</si>
  <si>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</si>
  <si>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</si>
  <si>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</si>
  <si>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</si>
  <si>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</si>
  <si>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</si>
  <si>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</si>
  <si>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</si>
  <si>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</si>
  <si>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</si>
  <si>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</si>
  <si>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</si>
  <si>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</si>
  <si>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</si>
  <si>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</si>
  <si>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</si>
  <si>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</si>
  <si>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</si>
  <si>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</si>
  <si>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</si>
  <si>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</si>
  <si>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</si>
  <si>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</si>
  <si>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</si>
  <si>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</si>
  <si>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</si>
  <si>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</si>
  <si>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</si>
  <si>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</si>
  <si>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</si>
  <si>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</si>
  <si>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</si>
  <si>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</si>
  <si>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</si>
  <si>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</si>
  <si>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</si>
  <si>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</si>
  <si>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</si>
  <si>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</si>
  <si>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</si>
  <si>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</si>
  <si>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</si>
  <si>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</si>
  <si>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</si>
  <si>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</si>
  <si>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</si>
  <si>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</si>
  <si>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</si>
  <si>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</si>
  <si>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</si>
  <si>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</si>
  <si>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</si>
  <si>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</si>
  <si>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</si>
  <si>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</si>
  <si>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</si>
  <si>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</si>
  <si>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</si>
  <si>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</si>
  <si>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</si>
  <si>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</si>
  <si>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</si>
  <si>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</si>
  <si>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</si>
  <si>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</si>
  <si>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</si>
  <si>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</si>
  <si>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</si>
  <si>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</si>
  <si>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</si>
  <si>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</si>
  <si>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</si>
  <si>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</si>
  <si>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</si>
  <si>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</si>
  <si>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</si>
  <si>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</si>
  <si>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</si>
  <si>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</si>
  <si>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</si>
  <si>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</si>
  <si>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</si>
  <si>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</si>
  <si>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</si>
  <si>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</si>
  <si>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</si>
  <si>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</si>
  <si>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</si>
  <si>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</si>
  <si>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</si>
  <si>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</si>
  <si>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</si>
  <si>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</si>
  <si>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</si>
  <si>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</si>
  <si>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</si>
  <si>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</si>
  <si>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</si>
  <si>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</si>
  <si>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</si>
  <si>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</si>
  <si>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</si>
  <si>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</si>
  <si>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</si>
  <si>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</si>
  <si>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</si>
  <si>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</si>
  <si>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</si>
  <si>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</si>
  <si>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</si>
  <si>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</si>
  <si>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</si>
  <si>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</si>
  <si>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</si>
  <si>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</si>
  <si>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</si>
  <si>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</si>
  <si>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</si>
  <si>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</si>
  <si>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</si>
  <si>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</si>
  <si>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</si>
  <si>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</si>
  <si>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</si>
  <si>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</si>
  <si>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</si>
  <si>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</si>
  <si>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</si>
  <si>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</si>
  <si>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</si>
  <si>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</si>
  <si>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</si>
  <si>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</si>
  <si>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</si>
  <si>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</si>
  <si>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</si>
  <si>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</si>
  <si>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</si>
  <si>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</si>
  <si>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</si>
  <si>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</si>
  <si>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</si>
  <si>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</si>
  <si>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</si>
  <si>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</si>
  <si>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</si>
  <si>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</si>
  <si>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</si>
  <si>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</si>
  <si>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</si>
  <si>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</si>
  <si>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</si>
  <si>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</si>
  <si>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</si>
  <si>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</si>
  <si>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</si>
  <si>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</si>
  <si>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</si>
  <si>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</si>
  <si>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</si>
  <si>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</si>
  <si>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</si>
  <si>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</si>
  <si>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</si>
  <si>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</si>
  <si>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</si>
  <si>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</si>
  <si>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</si>
  <si>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</si>
  <si>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</si>
  <si>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</si>
  <si>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</si>
  <si>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</si>
  <si>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</si>
  <si>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</si>
  <si>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</si>
  <si>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</si>
  <si>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</si>
  <si>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</si>
  <si>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</si>
  <si>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</si>
  <si>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</si>
  <si>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</si>
  <si>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</si>
  <si>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</si>
  <si>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</si>
  <si>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</si>
  <si>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</si>
  <si>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</si>
  <si>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</si>
  <si>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</si>
  <si>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</si>
  <si>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</si>
  <si>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</si>
  <si>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</si>
  <si>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</si>
  <si>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</si>
  <si>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</si>
  <si>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</si>
  <si>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</si>
  <si>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</si>
  <si>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</si>
  <si>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</si>
  <si>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</si>
  <si>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</si>
  <si>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</si>
  <si>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</si>
  <si>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</si>
  <si>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</si>
  <si>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</si>
  <si>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</si>
  <si>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</si>
  <si>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</si>
  <si>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</si>
  <si>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</si>
  <si>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</si>
  <si>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</si>
  <si>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</si>
  <si>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</si>
  <si>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</si>
  <si>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</si>
  <si>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</si>
  <si>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</si>
  <si>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</si>
  <si>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</si>
  <si>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</si>
  <si>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</si>
  <si>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</si>
  <si>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</si>
  <si>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</si>
  <si>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</si>
  <si>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</si>
  <si>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</si>
  <si>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</si>
  <si>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</si>
  <si>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</si>
  <si>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</si>
  <si>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</si>
  <si>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</si>
  <si>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</si>
  <si>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</si>
  <si>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</si>
  <si>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</si>
  <si>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</si>
  <si>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</si>
  <si>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</si>
  <si>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</si>
  <si>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</si>
  <si>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</si>
  <si>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</si>
  <si>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</si>
  <si>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</si>
  <si>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</si>
  <si>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</si>
  <si>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</si>
  <si>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</si>
  <si>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</si>
  <si>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</si>
  <si>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</si>
  <si>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</si>
  <si>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</si>
  <si>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</si>
  <si>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</si>
  <si>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</si>
  <si>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</si>
  <si>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</si>
  <si>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</si>
  <si>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</si>
  <si>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</si>
  <si>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</si>
  <si>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</si>
  <si>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</si>
  <si>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</si>
  <si>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</si>
  <si>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</si>
  <si>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</si>
  <si>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</si>
  <si>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</si>
  <si>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</si>
  <si>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</si>
  <si>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</si>
  <si>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</si>
  <si>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</si>
  <si>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</si>
  <si>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</si>
  <si>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</si>
  <si>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</si>
  <si>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</si>
  <si>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</si>
  <si>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</si>
  <si>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</si>
  <si>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</si>
  <si>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</si>
  <si>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</si>
  <si>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</si>
  <si>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</si>
  <si>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</si>
  <si>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</si>
  <si>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</si>
  <si>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</si>
  <si>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</si>
  <si>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</si>
  <si>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</si>
  <si>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</si>
  <si>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</si>
  <si>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</si>
  <si>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</si>
  <si>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</si>
  <si>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</si>
  <si>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</si>
  <si>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</si>
  <si>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</si>
  <si>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</si>
  <si>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</si>
  <si>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</si>
  <si>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</si>
  <si>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</si>
  <si>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</si>
  <si>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</si>
  <si>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</si>
  <si>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</si>
  <si>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</si>
  <si>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</si>
  <si>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</si>
  <si>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</si>
  <si>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</si>
  <si>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</si>
  <si>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</si>
  <si>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</si>
  <si>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</si>
  <si>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</si>
  <si>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</si>
  <si>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</si>
  <si>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</si>
  <si>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</si>
  <si>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</si>
  <si>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</si>
  <si>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</si>
  <si>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</si>
  <si>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</si>
  <si>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</si>
  <si>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</si>
  <si>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</si>
  <si>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</si>
  <si>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</si>
  <si>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</si>
  <si>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</si>
  <si>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</si>
  <si>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</si>
  <si>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</si>
  <si>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</si>
  <si>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</si>
  <si>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</si>
  <si>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</si>
  <si>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</si>
  <si>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</si>
  <si>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</si>
  <si>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</si>
  <si>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</si>
  <si>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</si>
  <si>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</si>
  <si>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</si>
  <si>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</si>
  <si>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</si>
  <si>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</si>
  <si>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</si>
  <si>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</si>
  <si>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</si>
  <si>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</si>
  <si>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</si>
  <si>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</si>
  <si>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</si>
  <si>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</si>
  <si>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</si>
  <si>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</si>
  <si>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</si>
  <si>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</si>
  <si>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</si>
  <si>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</si>
  <si>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</si>
  <si>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</si>
  <si>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</si>
  <si>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</si>
  <si>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</si>
  <si>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</si>
  <si>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</si>
  <si>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</si>
  <si>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</si>
  <si>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</si>
  <si>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</si>
  <si>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</si>
  <si>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</si>
  <si>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</si>
  <si>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</si>
  <si>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</si>
  <si>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</si>
  <si>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</si>
  <si>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</si>
  <si>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</si>
  <si>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</si>
  <si>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</si>
  <si>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</si>
  <si>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</si>
  <si>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</si>
  <si>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</si>
  <si>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</si>
  <si>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</si>
  <si>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</si>
  <si>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</si>
  <si>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</si>
  <si>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</si>
  <si>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</si>
  <si>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</si>
  <si>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</si>
  <si>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</si>
  <si>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</si>
  <si>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</si>
  <si>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</si>
  <si>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</si>
  <si>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</si>
  <si>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</si>
  <si>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</si>
  <si>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</si>
  <si>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</si>
  <si>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</si>
  <si>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</si>
  <si>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</si>
  <si>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</si>
  <si>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</si>
  <si>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</si>
  <si>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</si>
  <si>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</si>
  <si>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</si>
  <si>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</si>
  <si>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</si>
  <si>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</si>
  <si>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</si>
  <si>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</si>
  <si>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</si>
  <si>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</si>
  <si>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</si>
  <si>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</si>
  <si>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</si>
  <si>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</si>
  <si>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</si>
  <si>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</si>
  <si>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</si>
  <si>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</si>
  <si>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</si>
  <si>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</si>
  <si>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</si>
  <si>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</si>
  <si>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</si>
  <si>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</si>
  <si>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</si>
  <si>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</si>
  <si>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</si>
  <si>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</si>
  <si>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</si>
  <si>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</si>
  <si>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</si>
  <si>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</si>
  <si>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</si>
  <si>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</si>
  <si>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</si>
  <si>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</si>
  <si>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</si>
  <si>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</si>
  <si>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</si>
  <si>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</si>
  <si>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</si>
  <si>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</si>
  <si>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</si>
  <si>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</si>
  <si>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</si>
  <si>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</si>
  <si>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</si>
  <si>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</si>
  <si>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</si>
  <si>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</si>
  <si>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</si>
  <si>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</si>
  <si>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</si>
  <si>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</si>
  <si>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</si>
  <si>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</si>
  <si>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</si>
  <si>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</si>
  <si>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</si>
  <si>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</si>
  <si>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</si>
  <si>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</si>
  <si>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</si>
  <si>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</si>
  <si>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</si>
  <si>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</si>
  <si>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</si>
  <si>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</si>
  <si>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</si>
  <si>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</si>
  <si>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</si>
  <si>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</si>
  <si>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</si>
  <si>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</si>
  <si>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</si>
  <si>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</si>
  <si>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</si>
  <si>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</si>
  <si>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</si>
  <si>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</si>
  <si>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</si>
  <si>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</si>
  <si>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</si>
  <si>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</si>
  <si>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</si>
  <si>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</si>
  <si>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</si>
  <si>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</si>
  <si>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</si>
  <si>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</si>
  <si>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</si>
  <si>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</si>
  <si>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</si>
  <si>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</si>
  <si>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</si>
  <si>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</si>
  <si>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</si>
  <si>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</si>
  <si>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</si>
  <si>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</si>
  <si>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</si>
  <si>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</si>
  <si>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</si>
  <si>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</si>
  <si>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</si>
  <si>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</si>
  <si>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</si>
  <si>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</si>
  <si>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</si>
  <si>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</si>
  <si>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</si>
  <si>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</si>
  <si>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</si>
  <si>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</si>
  <si>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</si>
  <si>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</si>
  <si>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</si>
  <si>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</si>
  <si>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</si>
  <si>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</si>
  <si>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</si>
  <si>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</si>
  <si>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</si>
  <si>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</si>
  <si>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</si>
  <si>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</si>
  <si>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</si>
  <si>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</si>
  <si>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</si>
  <si>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</si>
  <si>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</si>
  <si>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</si>
  <si>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</si>
  <si>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</si>
  <si>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</si>
  <si>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</si>
  <si>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</si>
  <si>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</si>
  <si>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</si>
  <si>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</si>
  <si>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</si>
  <si>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</si>
  <si>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</si>
  <si>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</si>
  <si>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</si>
  <si>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</si>
  <si>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</si>
  <si>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</si>
  <si>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</si>
  <si>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</si>
  <si>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</si>
  <si>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</si>
  <si>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</si>
  <si>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</si>
  <si>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</si>
  <si>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</si>
  <si>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</si>
  <si>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</si>
  <si>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</si>
  <si>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</si>
  <si>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</si>
  <si>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</si>
  <si>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</si>
  <si>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</si>
  <si>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</si>
  <si>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</si>
  <si>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</si>
  <si>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</si>
  <si>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</si>
  <si>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</si>
  <si>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</si>
  <si>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</si>
  <si>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</si>
  <si>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</si>
  <si>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</si>
  <si>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</si>
  <si>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</si>
  <si>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</si>
  <si>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</si>
  <si>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</si>
  <si>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</si>
  <si>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</si>
  <si>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</si>
  <si>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</si>
  <si>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</si>
  <si>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</si>
  <si>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</si>
  <si>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</si>
  <si>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</si>
  <si>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</si>
  <si>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</si>
  <si>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</si>
  <si>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</si>
  <si>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</si>
  <si>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</si>
  <si>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</si>
  <si>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</si>
  <si>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</si>
  <si>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</si>
  <si>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</si>
  <si>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</si>
  <si>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</si>
  <si>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</si>
  <si>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</si>
  <si>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</si>
  <si>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</si>
  <si>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</si>
  <si>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</si>
  <si>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</si>
  <si>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</si>
  <si>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</si>
  <si>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</si>
  <si>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</si>
  <si>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</si>
  <si>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</si>
  <si>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</si>
  <si>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</si>
  <si>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</si>
  <si>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</si>
  <si>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</si>
  <si>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</si>
  <si>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</si>
  <si>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</si>
  <si>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</si>
  <si>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</si>
  <si>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</si>
  <si>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</si>
  <si>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</si>
  <si>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</si>
  <si>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</si>
  <si>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</si>
  <si>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</si>
  <si>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</si>
  <si>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</si>
  <si>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</si>
  <si>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</si>
  <si>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</si>
  <si>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</si>
  <si>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</si>
  <si>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</si>
  <si>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</si>
  <si>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</si>
  <si>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</si>
  <si>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</si>
  <si>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</si>
  <si>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</si>
  <si>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</si>
  <si>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</si>
  <si>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</si>
  <si>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</si>
  <si>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</si>
  <si>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</si>
  <si>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</si>
  <si>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</si>
  <si>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</si>
  <si>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</si>
  <si>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</si>
  <si>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</si>
  <si>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</si>
  <si>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</si>
  <si>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</si>
  <si>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</si>
  <si>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</si>
  <si>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</si>
  <si>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</si>
  <si>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</si>
  <si>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</si>
  <si>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</si>
  <si>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</si>
  <si>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</si>
  <si>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</si>
  <si>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</si>
  <si>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</si>
  <si>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</si>
  <si>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</si>
  <si>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</si>
  <si>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</si>
  <si>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</si>
  <si>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</si>
  <si>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</si>
  <si>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</si>
  <si>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</si>
  <si>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</si>
  <si>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</si>
  <si>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</si>
  <si>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</si>
  <si>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</si>
  <si>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</si>
  <si>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</si>
  <si>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</si>
  <si>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</si>
  <si>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</si>
  <si>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</si>
  <si>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</si>
  <si>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</si>
  <si>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</si>
  <si>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</si>
  <si>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</si>
  <si>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</si>
  <si>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</si>
  <si>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</si>
  <si>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</si>
  <si>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</si>
  <si>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</si>
  <si>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</si>
  <si>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</si>
  <si>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</si>
  <si>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</si>
  <si>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</si>
  <si>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</si>
  <si>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</si>
  <si>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</si>
  <si>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</si>
  <si>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</si>
  <si>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</si>
  <si>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</si>
  <si>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</si>
  <si>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</si>
  <si>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</si>
  <si>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</si>
  <si>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</si>
  <si>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</si>
  <si>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</si>
  <si>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</si>
  <si>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</si>
  <si>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</si>
  <si>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</si>
  <si>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</si>
  <si>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</si>
  <si>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</si>
  <si>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</si>
  <si>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</si>
  <si>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</si>
  <si>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</si>
  <si>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</si>
  <si>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</si>
  <si>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</si>
  <si>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</si>
  <si>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</si>
  <si>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</si>
  <si>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</si>
  <si>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</si>
  <si>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</si>
  <si>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</si>
  <si>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</si>
  <si>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</si>
  <si>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</si>
  <si>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</si>
  <si>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</si>
  <si>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</si>
  <si>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</si>
  <si>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</si>
  <si>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</si>
  <si>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</si>
  <si>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</si>
  <si>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</si>
  <si>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</si>
  <si>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</si>
  <si>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</si>
  <si>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</si>
  <si>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</si>
  <si>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</si>
  <si>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</si>
  <si>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</si>
  <si>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</si>
  <si>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</si>
  <si>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</si>
  <si>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</si>
  <si>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</si>
  <si>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</si>
  <si>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</si>
  <si>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</si>
  <si>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</si>
  <si>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</si>
  <si>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</si>
  <si>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</si>
  <si>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</si>
  <si>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</si>
  <si>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</si>
  <si>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</si>
  <si>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</si>
  <si>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</si>
  <si>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</si>
  <si>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</si>
  <si>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</si>
  <si>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</si>
  <si>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</si>
  <si>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</si>
  <si>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</si>
  <si>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</si>
  <si>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</si>
  <si>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</si>
  <si>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</si>
  <si>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</si>
  <si>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</si>
  <si>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</si>
  <si>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</si>
  <si>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</si>
  <si>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</si>
  <si>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</si>
  <si>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</si>
  <si>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</si>
  <si>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</si>
  <si>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</si>
  <si>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</si>
  <si>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</si>
  <si>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</si>
  <si>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</si>
  <si>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</si>
  <si>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</si>
  <si>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</si>
  <si>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</si>
  <si>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</si>
  <si>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</si>
  <si>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</si>
  <si>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</si>
  <si>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</si>
  <si>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</si>
  <si>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</si>
  <si>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</si>
  <si>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</si>
  <si>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</si>
  <si>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</si>
  <si>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</si>
  <si>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</si>
  <si>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</si>
  <si>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</si>
  <si>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</si>
  <si>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</si>
  <si>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</si>
  <si>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</si>
  <si>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</si>
  <si>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</si>
  <si>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</si>
  <si>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</si>
  <si>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</si>
  <si>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</si>
  <si>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</si>
  <si>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</si>
  <si>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</si>
  <si>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</si>
  <si>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</si>
  <si>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</si>
  <si>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</si>
  <si>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</si>
  <si>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</si>
  <si>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</si>
  <si>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</si>
  <si>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</si>
  <si>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</si>
  <si>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</si>
  <si>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</si>
  <si>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</si>
  <si>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</si>
  <si>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</si>
  <si>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</si>
  <si>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</si>
  <si>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</si>
  <si>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</si>
  <si>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</si>
  <si>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</si>
  <si>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</si>
  <si>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</si>
  <si>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</si>
  <si>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</si>
  <si>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</si>
  <si>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</si>
  <si>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</si>
  <si>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</si>
  <si>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</si>
  <si>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</si>
  <si>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</si>
  <si>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</si>
  <si>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</si>
  <si>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</si>
  <si>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</si>
  <si>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</si>
  <si>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</si>
  <si>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</si>
  <si>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</si>
  <si>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</si>
  <si>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</si>
  <si>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</si>
  <si>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</si>
  <si>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</si>
  <si>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</si>
  <si>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</si>
  <si>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</si>
  <si>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</si>
  <si>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</si>
  <si>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</si>
  <si>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</si>
  <si>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</si>
  <si>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</si>
  <si>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</si>
  <si>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</si>
  <si>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</si>
  <si>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</si>
  <si>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</si>
  <si>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</si>
  <si>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</si>
  <si>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</si>
  <si>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</si>
  <si>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</si>
  <si>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</si>
  <si>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</si>
  <si>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</si>
  <si>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</si>
  <si>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</si>
  <si>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</si>
  <si>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</si>
  <si>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</si>
  <si>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</si>
  <si>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</si>
  <si>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</si>
  <si>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</si>
  <si>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</si>
  <si>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</si>
  <si>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</si>
  <si>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</si>
  <si>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</si>
  <si>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</si>
  <si>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</si>
  <si>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</si>
  <si>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</si>
  <si>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</si>
  <si>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</si>
  <si>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</si>
  <si>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</si>
  <si>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</si>
  <si>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</si>
  <si>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</si>
  <si>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</si>
  <si>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</si>
  <si>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</si>
  <si>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</si>
  <si>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</si>
  <si>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</si>
  <si>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</si>
  <si>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</si>
  <si>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</si>
  <si>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</si>
  <si>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</si>
  <si>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</si>
  <si>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</si>
  <si>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</si>
  <si>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</si>
  <si>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</si>
  <si>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</si>
  <si>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</si>
  <si>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</si>
  <si>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</si>
  <si>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</si>
  <si>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</si>
  <si>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</si>
  <si>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</si>
  <si>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</si>
  <si>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</si>
  <si>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</si>
  <si>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</si>
  <si>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</si>
  <si>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</si>
  <si>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</si>
  <si>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</si>
  <si>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</si>
  <si>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</si>
  <si>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</si>
  <si>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</si>
  <si>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</si>
  <si>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</si>
  <si>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</si>
  <si>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</si>
  <si>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</si>
  <si>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</si>
  <si>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</si>
  <si>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</si>
  <si>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</si>
  <si>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</si>
  <si>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</si>
  <si>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</si>
  <si>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</si>
  <si>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</si>
  <si>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</si>
  <si>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</si>
  <si>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</si>
  <si>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</si>
  <si>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</si>
  <si>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</si>
  <si>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</si>
  <si>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</si>
  <si>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</si>
  <si>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</si>
  <si>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</si>
  <si>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</si>
  <si>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</si>
  <si>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</si>
  <si>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</si>
  <si>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</si>
  <si>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</si>
  <si>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</si>
  <si>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</si>
  <si>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</si>
  <si>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</si>
  <si>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</si>
  <si>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</si>
  <si>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</si>
  <si>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</si>
  <si>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</si>
  <si>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</si>
  <si>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</si>
  <si>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</si>
  <si>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</si>
  <si>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</si>
  <si>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</si>
  <si>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</si>
  <si>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</si>
  <si>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</si>
  <si>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</si>
  <si>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</si>
  <si>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</si>
  <si>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</si>
  <si>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</si>
  <si>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</si>
  <si>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</si>
  <si>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</si>
  <si>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</si>
  <si>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</si>
  <si>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</si>
  <si>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</si>
  <si>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</si>
  <si>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</si>
  <si>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</si>
  <si>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</si>
  <si>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</si>
  <si>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</si>
  <si>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</si>
  <si>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</si>
  <si>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</si>
  <si>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</si>
  <si>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</si>
  <si>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</si>
  <si>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</si>
  <si>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</si>
  <si>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</si>
  <si>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</si>
  <si>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</si>
  <si>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</si>
  <si>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</si>
  <si>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</si>
  <si>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</si>
  <si>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</si>
  <si>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</si>
  <si>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</si>
  <si>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</si>
  <si>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</si>
  <si>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</si>
  <si>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</si>
  <si>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</si>
  <si>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</si>
  <si>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</si>
  <si>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</si>
  <si>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</si>
  <si>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</si>
  <si>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</si>
  <si>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</si>
  <si>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</si>
  <si>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</si>
  <si>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</si>
  <si>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</si>
  <si>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</si>
  <si>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</si>
  <si>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</si>
  <si>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</si>
  <si>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</si>
  <si>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</si>
  <si>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</si>
  <si>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</si>
  <si>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</si>
  <si>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</si>
  <si>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</si>
  <si>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</si>
  <si>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</si>
  <si>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</si>
  <si>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</si>
  <si>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</si>
  <si>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</si>
  <si>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</si>
  <si>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</si>
  <si>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</si>
  <si>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</si>
  <si>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</si>
  <si>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</si>
  <si>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</si>
  <si>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</si>
  <si>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</si>
  <si>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</si>
  <si>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</si>
  <si>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</si>
  <si>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</si>
  <si>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</si>
  <si>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</si>
  <si>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</si>
  <si>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</si>
  <si>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</si>
  <si>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</si>
  <si>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</si>
  <si>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</si>
  <si>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</si>
  <si>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</si>
  <si>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</si>
  <si>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</si>
  <si>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</si>
  <si>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</si>
  <si>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</si>
  <si>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</si>
  <si>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</si>
  <si>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</si>
  <si>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</si>
  <si>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</si>
  <si>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</si>
  <si>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</si>
  <si>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</si>
  <si>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</si>
  <si>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</si>
  <si>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</si>
  <si>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</si>
  <si>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</si>
  <si>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</si>
  <si>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</si>
  <si>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</si>
  <si>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</si>
  <si>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</si>
  <si>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</si>
  <si>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</si>
  <si>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</si>
  <si>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</si>
  <si>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</si>
  <si>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</si>
  <si>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</si>
  <si>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</si>
  <si>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</si>
  <si>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</si>
  <si>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</si>
  <si>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</si>
  <si>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</si>
  <si>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</si>
  <si>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</si>
  <si>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</si>
  <si>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</si>
  <si>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</si>
  <si>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</si>
  <si>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</si>
  <si>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</si>
  <si>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</si>
  <si>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</si>
  <si>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</si>
  <si>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</si>
  <si>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</si>
  <si>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</si>
  <si>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</si>
  <si>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</si>
  <si>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</si>
  <si>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</si>
  <si>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</si>
  <si>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</si>
  <si>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</si>
  <si>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</si>
  <si>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</si>
  <si>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</si>
  <si>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</si>
  <si>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</si>
  <si>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</si>
  <si>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</si>
  <si>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</si>
  <si>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</si>
  <si>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</si>
  <si>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</si>
  <si>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</si>
  <si>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</si>
  <si>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</si>
  <si>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</si>
  <si>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</si>
  <si>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</si>
  <si>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</si>
  <si>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</si>
  <si>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</si>
  <si>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</si>
  <si>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</si>
  <si>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</si>
  <si>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</si>
  <si>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</si>
  <si>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</si>
  <si>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</si>
  <si>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</si>
  <si>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</si>
  <si>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</si>
  <si>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</si>
  <si>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</si>
  <si>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</si>
  <si>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</si>
  <si>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</si>
  <si>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</si>
  <si>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</si>
  <si>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</si>
  <si>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</si>
  <si>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</si>
  <si>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</si>
  <si>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</si>
  <si>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</si>
  <si>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</si>
  <si>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</si>
  <si>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</si>
  <si>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</si>
  <si>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</si>
  <si>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</si>
  <si>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</si>
  <si>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</si>
  <si>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</si>
  <si>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</si>
  <si>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</si>
  <si>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</si>
  <si>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</si>
  <si>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</si>
  <si>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</si>
  <si>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</si>
  <si>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</si>
  <si>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</si>
  <si>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</si>
  <si>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</si>
  <si>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</si>
  <si>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</si>
  <si>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</si>
  <si>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</si>
  <si>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</si>
  <si>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</si>
  <si>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</si>
  <si>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</si>
  <si>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</si>
  <si>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</si>
  <si>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</si>
  <si>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</si>
  <si>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</si>
  <si>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</si>
  <si>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</si>
  <si>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</si>
  <si>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</si>
  <si>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</si>
  <si>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</si>
  <si>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</si>
  <si>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</si>
  <si>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</si>
  <si>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</si>
  <si>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</si>
  <si>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</si>
  <si>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</si>
  <si>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</si>
  <si>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</si>
  <si>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</si>
  <si>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</si>
  <si>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</si>
  <si>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</si>
  <si>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</si>
  <si>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</si>
  <si>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</si>
  <si>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</si>
  <si>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</si>
  <si>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</si>
  <si>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</si>
  <si>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</si>
  <si>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</si>
  <si>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</si>
  <si>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</si>
  <si>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</si>
  <si>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</si>
  <si>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</si>
  <si>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</si>
  <si>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</si>
  <si>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</si>
  <si>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</si>
  <si>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</si>
  <si>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</si>
  <si>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</si>
  <si>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</si>
  <si>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</si>
  <si>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</si>
  <si>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</si>
  <si>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</si>
  <si>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</si>
  <si>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</si>
  <si>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</si>
  <si>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</si>
  <si>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</si>
  <si>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</si>
  <si>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</si>
  <si>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</si>
  <si>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</si>
  <si>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</si>
  <si>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</si>
  <si>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</si>
  <si>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</si>
  <si>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</si>
  <si>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</si>
  <si>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</si>
  <si>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</si>
  <si>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</si>
  <si>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</si>
  <si>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</si>
  <si>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</si>
  <si>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</si>
  <si>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</si>
  <si>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</si>
  <si>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</si>
  <si>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</si>
  <si>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</si>
  <si>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</si>
  <si>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</si>
  <si>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</si>
  <si>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</si>
  <si>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</si>
  <si>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</si>
  <si>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</si>
  <si>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</si>
  <si>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</si>
  <si>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</si>
  <si>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</si>
  <si>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</si>
  <si>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</si>
  <si>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</si>
  <si>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</si>
  <si>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</si>
  <si>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</si>
  <si>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</si>
  <si>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</si>
  <si>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</si>
  <si>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</si>
  <si>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</si>
  <si>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</si>
  <si>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</si>
  <si>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</si>
  <si>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</si>
  <si>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</si>
  <si>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</si>
  <si>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</si>
  <si>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</si>
  <si>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</si>
  <si>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</si>
  <si>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</si>
  <si>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</si>
  <si>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</si>
  <si>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</si>
  <si>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</si>
  <si>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</si>
  <si>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</si>
  <si>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</si>
  <si>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</si>
  <si>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</si>
  <si>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</si>
  <si>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</si>
  <si>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</si>
  <si>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</si>
  <si>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</si>
  <si>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</si>
  <si>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</si>
  <si>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</si>
  <si>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</si>
  <si>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</si>
  <si>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</si>
  <si>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</si>
  <si>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</si>
  <si>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</si>
  <si>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</si>
  <si>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</si>
  <si>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</si>
  <si>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</si>
  <si>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</si>
  <si>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</si>
  <si>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</si>
  <si>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</si>
  <si>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</si>
  <si>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</si>
  <si>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</si>
  <si>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</si>
  <si>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</si>
  <si>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</si>
  <si>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</si>
  <si>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</si>
  <si>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</si>
  <si>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</si>
  <si>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</si>
  <si>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</si>
  <si>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</si>
  <si>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</si>
  <si>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</si>
  <si>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</si>
  <si>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</si>
  <si>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</si>
  <si>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</si>
  <si>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</si>
  <si>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</si>
  <si>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</si>
  <si>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</si>
  <si>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</si>
  <si>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</si>
  <si>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</si>
  <si>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</si>
  <si>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</si>
  <si>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</si>
  <si>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</si>
  <si>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</si>
  <si>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</si>
  <si>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</si>
  <si>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</si>
  <si>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</si>
  <si>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</si>
  <si>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</si>
  <si>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</si>
  <si>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</si>
  <si>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</si>
  <si>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</si>
  <si>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</si>
  <si>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</si>
  <si>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</si>
  <si>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</si>
  <si>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</si>
  <si>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</si>
  <si>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</si>
  <si>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</si>
  <si>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</si>
  <si>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</si>
  <si>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</si>
  <si>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</si>
  <si>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</si>
  <si>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</si>
  <si>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</si>
  <si>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</si>
  <si>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</si>
  <si>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</si>
  <si>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</si>
  <si>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</si>
  <si>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</si>
  <si>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</si>
  <si>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</si>
  <si>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</si>
  <si>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</si>
  <si>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</si>
  <si>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</si>
  <si>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</si>
  <si>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</si>
  <si>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</si>
  <si>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</si>
  <si>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</si>
  <si>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</si>
  <si>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</si>
  <si>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</si>
  <si>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</si>
  <si>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</si>
  <si>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</si>
  <si>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</si>
  <si>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</si>
  <si>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</si>
  <si>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</si>
  <si>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</si>
  <si>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</si>
  <si>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</si>
  <si>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</si>
  <si>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</si>
  <si>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</si>
  <si>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</si>
  <si>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</si>
  <si>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</si>
  <si>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</si>
  <si>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</si>
  <si>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</si>
  <si>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</si>
  <si>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</si>
  <si>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</si>
  <si>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</si>
  <si>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</si>
  <si>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</si>
  <si>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</si>
  <si>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</si>
  <si>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</si>
  <si>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</si>
  <si>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</si>
  <si>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</si>
  <si>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</si>
  <si>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</si>
  <si>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</si>
  <si>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</si>
  <si>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</si>
  <si>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</si>
  <si>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</si>
  <si>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</si>
  <si>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</si>
  <si>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</si>
  <si>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</si>
  <si>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</si>
  <si>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</si>
  <si>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</si>
  <si>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</si>
  <si>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</si>
  <si>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</si>
  <si>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</si>
  <si>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</si>
  <si>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</si>
  <si>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</si>
  <si>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</si>
  <si>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</si>
  <si>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</si>
  <si>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</si>
  <si>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</si>
  <si>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</si>
  <si>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</si>
  <si>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</si>
  <si>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</si>
  <si>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</si>
  <si>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</si>
  <si>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</si>
  <si>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</si>
  <si>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</si>
  <si>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</si>
  <si>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</si>
  <si>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</si>
  <si>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</si>
  <si>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</si>
  <si>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</si>
  <si>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</si>
  <si>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</si>
  <si>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</si>
  <si>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</si>
  <si>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</si>
  <si>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</si>
  <si>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</si>
  <si>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</si>
  <si>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</si>
  <si>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</si>
  <si>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</si>
  <si>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</si>
  <si>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</si>
  <si>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</si>
  <si>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</si>
  <si>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</si>
  <si>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</si>
  <si>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</si>
  <si>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</si>
  <si>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</si>
  <si>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</si>
  <si>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</si>
  <si>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</si>
  <si>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</si>
  <si>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</si>
  <si>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</si>
  <si>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</si>
  <si>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</si>
  <si>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</si>
  <si>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</si>
  <si>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</si>
  <si>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</si>
  <si>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</si>
  <si>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</si>
  <si>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</si>
  <si>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</si>
  <si>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</si>
  <si>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</si>
  <si>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</si>
  <si>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</si>
  <si>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</si>
  <si>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</si>
  <si>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</si>
  <si>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</si>
  <si>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</si>
  <si>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</si>
  <si>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</si>
  <si>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</si>
  <si>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</si>
  <si>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</si>
  <si>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</si>
  <si>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</si>
  <si>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</si>
  <si>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</si>
  <si>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</si>
  <si>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</si>
  <si>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</si>
  <si>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</si>
  <si>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</si>
  <si>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</si>
  <si>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</si>
  <si>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</si>
  <si>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</si>
  <si>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</si>
  <si>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</si>
  <si>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</si>
  <si>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</si>
  <si>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</si>
  <si>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</si>
  <si>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</si>
  <si>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</si>
  <si>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</si>
  <si>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</si>
  <si>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</si>
  <si>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</si>
  <si>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</si>
  <si>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</si>
  <si>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</si>
  <si>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</si>
  <si>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</si>
  <si>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</si>
  <si>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</si>
  <si>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</si>
  <si>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</si>
  <si>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</si>
  <si>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</si>
  <si>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</si>
  <si>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</si>
  <si>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</si>
  <si>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</si>
  <si>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</si>
  <si>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</si>
  <si>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</si>
  <si>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</si>
  <si>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</si>
  <si>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</si>
  <si>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</si>
  <si>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</si>
  <si>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</si>
  <si>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</si>
  <si>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</si>
  <si>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</si>
  <si>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</si>
  <si>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</si>
  <si>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</si>
  <si>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</si>
  <si>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</si>
  <si>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</si>
  <si>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</si>
  <si>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</si>
  <si>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</si>
  <si>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</si>
  <si>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</si>
  <si>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</si>
  <si>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</si>
  <si>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</si>
  <si>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</si>
  <si>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</si>
  <si>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</si>
  <si>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</si>
  <si>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</si>
  <si>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</si>
  <si>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</si>
  <si>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</si>
  <si>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</si>
  <si>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</si>
  <si>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</si>
  <si>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</si>
  <si>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</si>
  <si>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</si>
  <si>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</si>
  <si>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</si>
  <si>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</si>
  <si>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</si>
  <si>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</si>
  <si>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</si>
  <si>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</si>
  <si>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</si>
  <si>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</si>
  <si>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</si>
  <si>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</si>
  <si>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</si>
  <si>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</si>
  <si>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</si>
  <si>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</si>
  <si>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</si>
  <si>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</si>
  <si>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</si>
  <si>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</si>
  <si>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</si>
  <si>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</si>
  <si>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</si>
  <si>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</si>
  <si>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</si>
  <si>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</si>
  <si>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</si>
  <si>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</si>
  <si>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</si>
  <si>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</si>
  <si>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</si>
  <si>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</si>
  <si>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</si>
  <si>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</si>
  <si>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</si>
  <si>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</si>
  <si>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</si>
  <si>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</si>
  <si>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</si>
  <si>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</si>
  <si>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</si>
  <si>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</si>
  <si>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</si>
  <si>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</si>
  <si>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</si>
  <si>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</si>
  <si>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</si>
  <si>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</si>
  <si>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</si>
  <si>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</si>
  <si>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</si>
  <si>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</si>
  <si>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</si>
  <si>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</si>
  <si>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</si>
  <si>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</si>
  <si>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</si>
  <si>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</si>
  <si>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</si>
  <si>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</si>
  <si>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</si>
  <si>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</si>
  <si>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</si>
  <si>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</si>
  <si>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</si>
  <si>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</si>
  <si>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</si>
  <si>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</si>
  <si>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</si>
  <si>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</si>
  <si>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</si>
  <si>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</si>
  <si>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</si>
  <si>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</si>
  <si>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</si>
  <si>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</si>
  <si>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</si>
  <si>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</si>
  <si>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</si>
  <si>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</si>
  <si>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</si>
  <si>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</si>
  <si>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</si>
  <si>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</si>
  <si>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</si>
  <si>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</si>
  <si>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</si>
  <si>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</si>
  <si>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</si>
  <si>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</si>
  <si>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</si>
  <si>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</si>
  <si>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</si>
  <si>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</si>
  <si>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</si>
  <si>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</si>
  <si>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</si>
  <si>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</si>
  <si>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</si>
  <si>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</si>
  <si>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</si>
  <si>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</si>
  <si>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</si>
  <si>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</si>
  <si>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</si>
  <si>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</si>
  <si>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</si>
  <si>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</si>
  <si>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</si>
  <si>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</si>
  <si>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</si>
  <si>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</si>
  <si>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</si>
  <si>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</si>
  <si>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</si>
  <si>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</si>
  <si>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</si>
  <si>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</si>
  <si>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</si>
  <si>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</si>
  <si>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</si>
  <si>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</si>
  <si>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</si>
  <si>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</si>
  <si>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</si>
  <si>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</si>
  <si>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</si>
  <si>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</si>
  <si>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</si>
  <si>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</si>
  <si>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</si>
  <si>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</si>
  <si>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</si>
  <si>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</si>
  <si>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</si>
  <si>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</si>
  <si>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</si>
  <si>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</si>
  <si>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</si>
  <si>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</si>
  <si>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</si>
  <si>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</si>
  <si>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</si>
  <si>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</si>
  <si>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</si>
  <si>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</si>
  <si>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</si>
  <si>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</si>
  <si>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</si>
  <si>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</si>
  <si>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</si>
  <si>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</si>
  <si>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</si>
  <si>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</si>
  <si>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</si>
  <si>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</si>
  <si>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</si>
  <si>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</si>
  <si>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</si>
  <si>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</si>
  <si>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</si>
  <si>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</si>
  <si>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</si>
  <si>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</si>
  <si>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</si>
  <si>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</si>
  <si>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</si>
  <si>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</si>
  <si>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</si>
  <si>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</si>
  <si>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</si>
  <si>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</si>
  <si>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</si>
  <si>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</si>
  <si>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</si>
  <si>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</si>
  <si>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</si>
  <si>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</si>
  <si>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</si>
  <si>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</si>
  <si>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</si>
  <si>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</si>
  <si>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</si>
  <si>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</si>
  <si>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</si>
  <si>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</si>
  <si>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</si>
  <si>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</si>
  <si>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</si>
  <si>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</si>
  <si>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</si>
  <si>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</si>
  <si>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</si>
  <si>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</si>
  <si>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</si>
  <si>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</si>
  <si>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</si>
  <si>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</si>
  <si>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</si>
  <si>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</si>
  <si>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</si>
  <si>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</si>
  <si>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</si>
  <si>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</si>
  <si>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</si>
  <si>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</si>
  <si>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</si>
  <si>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</si>
  <si>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</si>
  <si>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</si>
  <si>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</si>
  <si>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</si>
  <si>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</si>
  <si>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</si>
  <si>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</si>
  <si>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</si>
  <si>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</si>
  <si>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</si>
  <si>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</si>
  <si>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</si>
  <si>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</si>
  <si>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</si>
  <si>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</si>
  <si>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</si>
  <si>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</si>
  <si>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</si>
  <si>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</si>
  <si>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</si>
  <si>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</si>
  <si>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</si>
  <si>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</si>
  <si>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</si>
  <si>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</si>
  <si>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</si>
  <si>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</si>
  <si>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</si>
  <si>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</si>
  <si>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</si>
  <si>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</si>
  <si>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</si>
  <si>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</si>
  <si>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</si>
  <si>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</si>
  <si>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</si>
  <si>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</si>
  <si>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</si>
  <si>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</si>
  <si>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</si>
  <si>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</si>
  <si>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</si>
  <si>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</si>
  <si>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</si>
  <si>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</si>
  <si>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</si>
  <si>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</si>
  <si>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</si>
  <si>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</si>
  <si>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</si>
  <si>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</si>
  <si>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</si>
  <si>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</si>
  <si>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</si>
  <si>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</si>
  <si>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</si>
  <si>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</si>
  <si>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</si>
  <si>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</si>
  <si>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</si>
  <si>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</si>
  <si>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</si>
  <si>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</si>
  <si>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</si>
  <si>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</si>
  <si>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</si>
  <si>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</si>
  <si>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</si>
  <si>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</si>
  <si>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</si>
  <si>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</si>
  <si>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</si>
  <si>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</si>
  <si>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</si>
  <si>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</si>
  <si>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</si>
  <si>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</si>
  <si>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</si>
  <si>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</si>
  <si>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</si>
  <si>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</si>
  <si>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</si>
  <si>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</si>
  <si>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</si>
  <si>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</si>
  <si>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</si>
  <si>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</si>
  <si>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</si>
  <si>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</si>
  <si>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</si>
  <si>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</si>
  <si>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</si>
  <si>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</si>
  <si>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</si>
  <si>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</si>
  <si>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</si>
  <si>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</si>
  <si>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</si>
  <si>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</si>
  <si>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</si>
  <si>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</si>
  <si>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</si>
  <si>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</si>
  <si>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</si>
  <si>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</si>
  <si>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</si>
  <si>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</si>
  <si>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</si>
  <si>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</si>
  <si>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</si>
  <si>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</si>
  <si>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</si>
  <si>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</si>
  <si>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</si>
  <si>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</si>
  <si>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</si>
  <si>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</si>
  <si>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</si>
  <si>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</si>
  <si>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</si>
  <si>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</si>
  <si>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</si>
  <si>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</si>
  <si>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</si>
  <si>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</si>
  <si>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</si>
  <si>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</si>
  <si>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</si>
  <si>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</si>
  <si>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</si>
  <si>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</si>
  <si>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</si>
  <si>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</si>
  <si>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</si>
  <si>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</si>
  <si>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</si>
  <si>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</si>
  <si>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</si>
  <si>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</si>
  <si>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</si>
  <si>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</si>
  <si>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</si>
  <si>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</si>
  <si>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</si>
  <si>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</si>
  <si>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</si>
  <si>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</si>
  <si>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</si>
  <si>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</si>
  <si>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</si>
  <si>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</si>
  <si>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</si>
  <si>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</si>
  <si>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</si>
  <si>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</si>
  <si>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</si>
  <si>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</si>
  <si>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</si>
  <si>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</si>
  <si>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</si>
  <si>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</si>
  <si>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</si>
  <si>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</si>
  <si>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</si>
  <si>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</si>
  <si>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</si>
  <si>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</si>
  <si>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</si>
  <si>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</si>
  <si>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</si>
  <si>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</si>
  <si>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</si>
  <si>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</si>
  <si>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</si>
  <si>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</si>
  <si>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</si>
  <si>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</si>
  <si>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</si>
  <si>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</si>
  <si>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</si>
  <si>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</si>
  <si>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</si>
  <si>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</si>
  <si>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</si>
  <si>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</si>
  <si>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</si>
  <si>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</si>
  <si>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</si>
  <si>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</si>
  <si>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</si>
  <si>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</si>
  <si>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</si>
  <si>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</si>
  <si>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</si>
  <si>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</si>
  <si>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</si>
  <si>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</si>
  <si>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</si>
  <si>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</si>
  <si>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</si>
  <si>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</si>
  <si>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</si>
  <si>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</si>
  <si>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</si>
  <si>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</si>
  <si>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</si>
  <si>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</si>
  <si>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</si>
  <si>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</si>
  <si>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</si>
  <si>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</si>
  <si>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</si>
  <si>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</si>
  <si>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</si>
  <si>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</si>
  <si>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</si>
  <si>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</si>
  <si>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</si>
  <si>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</si>
  <si>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</si>
  <si>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</si>
  <si>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</si>
  <si>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</si>
  <si>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</si>
  <si>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</si>
  <si>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</si>
  <si>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</si>
  <si>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</si>
  <si>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</si>
  <si>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</si>
  <si>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</si>
  <si>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</si>
  <si>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</si>
  <si>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</si>
  <si>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</si>
  <si>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</si>
  <si>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</si>
  <si>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</si>
  <si>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</si>
  <si>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</si>
  <si>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</si>
  <si>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</si>
  <si>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</si>
  <si>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</si>
  <si>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</si>
  <si>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</si>
  <si>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</si>
  <si>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</si>
  <si>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</si>
  <si>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</si>
  <si>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</si>
  <si>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</si>
  <si>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</si>
  <si>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</si>
  <si>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</si>
  <si>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</si>
  <si>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</si>
  <si>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</si>
  <si>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</si>
  <si>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</si>
  <si>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</si>
  <si>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</si>
  <si>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</si>
  <si>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</si>
  <si>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</si>
  <si>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</si>
  <si>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</si>
  <si>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</si>
  <si>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</si>
  <si>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</si>
  <si>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</si>
  <si>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</si>
  <si>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</si>
  <si>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</si>
  <si>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</si>
  <si>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</si>
  <si>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</si>
  <si>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</si>
  <si>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</si>
  <si>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</si>
  <si>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</si>
  <si>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</si>
  <si>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</si>
  <si>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</si>
  <si>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</si>
  <si>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</si>
  <si>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</si>
  <si>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</si>
  <si>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</si>
  <si>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</si>
  <si>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</si>
  <si>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</si>
  <si>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</si>
  <si>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</si>
  <si>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</si>
  <si>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</si>
  <si>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</si>
  <si>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</si>
  <si>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</si>
  <si>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</si>
  <si>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</si>
  <si>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</si>
  <si>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</si>
  <si>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</si>
  <si>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</si>
  <si>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</si>
  <si>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</si>
  <si>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</si>
  <si>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</si>
  <si>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</si>
  <si>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</si>
  <si>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</si>
  <si>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</si>
  <si>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</si>
  <si>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</si>
  <si>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</si>
  <si>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</si>
  <si>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</si>
  <si>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</si>
  <si>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</si>
  <si>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</si>
  <si>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</si>
  <si>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</si>
  <si>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</si>
  <si>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</si>
  <si>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</si>
  <si>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</si>
  <si>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</si>
  <si>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</si>
  <si>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</si>
  <si>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</si>
  <si>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</si>
  <si>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</si>
  <si>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</si>
  <si>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</si>
  <si>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</si>
  <si>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</si>
  <si>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</si>
  <si>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</si>
  <si>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</si>
  <si>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</si>
  <si>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</si>
  <si>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</si>
  <si>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</si>
  <si>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</si>
  <si>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</si>
  <si>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</si>
  <si>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</si>
  <si>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</si>
  <si>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</si>
  <si>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</si>
  <si>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</si>
  <si>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</si>
  <si>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</si>
  <si>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</si>
  <si>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</si>
  <si>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</si>
  <si>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</si>
  <si>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</si>
  <si>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</si>
  <si>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</si>
  <si>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</si>
  <si>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</si>
  <si>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</si>
  <si>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</si>
  <si>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</si>
  <si>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</si>
  <si>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</si>
  <si>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</si>
  <si>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</si>
  <si>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</si>
  <si>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</si>
  <si>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</si>
  <si>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</si>
  <si>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</si>
  <si>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</si>
  <si>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</si>
  <si>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</si>
  <si>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</si>
  <si>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</si>
  <si>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</si>
  <si>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</si>
  <si>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</si>
  <si>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</si>
  <si>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</si>
  <si>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</si>
  <si>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</si>
  <si>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</si>
  <si>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</si>
  <si>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</si>
  <si>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</si>
  <si>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</si>
  <si>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</si>
  <si>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</si>
  <si>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</si>
  <si>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</si>
  <si>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</si>
  <si>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</si>
  <si>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</si>
  <si>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</si>
  <si>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</si>
  <si>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</si>
  <si>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</si>
  <si>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</si>
  <si>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</si>
  <si>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</si>
  <si>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</si>
  <si>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</si>
  <si>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</si>
  <si>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</si>
  <si>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</si>
  <si>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</si>
  <si>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</si>
  <si>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</si>
  <si>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</si>
  <si>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</si>
  <si>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</si>
  <si>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</si>
  <si>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</si>
  <si>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</si>
  <si>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</si>
  <si>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</si>
  <si>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</si>
  <si>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</si>
  <si>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</si>
  <si>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</si>
  <si>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</si>
  <si>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</si>
  <si>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</si>
  <si>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</si>
  <si>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</si>
  <si>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</si>
  <si>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</si>
  <si>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</si>
  <si>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</si>
  <si>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</si>
  <si>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</si>
  <si>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</si>
  <si>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</si>
  <si>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</si>
  <si>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</si>
  <si>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</si>
  <si>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</si>
  <si>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</si>
  <si>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</si>
  <si>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</si>
  <si>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</si>
  <si>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</si>
  <si>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</si>
  <si>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</si>
  <si>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</si>
  <si>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</si>
  <si>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</si>
  <si>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</si>
  <si>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</si>
  <si>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</si>
  <si>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</si>
  <si>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</si>
  <si>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</si>
  <si>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</si>
  <si>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</si>
  <si>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</si>
  <si>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</si>
  <si>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</si>
  <si>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</si>
  <si>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</si>
  <si>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</si>
  <si>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</si>
  <si>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</si>
  <si>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</si>
  <si>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</si>
  <si>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</si>
  <si>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</si>
  <si>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</si>
  <si>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</si>
  <si>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</si>
  <si>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</si>
  <si>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</si>
  <si>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</si>
  <si>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</si>
  <si>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</si>
  <si>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</si>
  <si>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</si>
  <si>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</si>
  <si>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</si>
  <si>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</si>
  <si>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</si>
  <si>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</si>
  <si>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</si>
  <si>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</si>
  <si>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</si>
  <si>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</si>
  <si>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</si>
  <si>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</si>
  <si>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</si>
  <si>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</si>
  <si>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</si>
  <si>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</si>
  <si>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</si>
  <si>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</si>
  <si>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</si>
  <si>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</si>
  <si>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</si>
  <si>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</si>
  <si>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</si>
  <si>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</si>
  <si>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</si>
  <si>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</si>
  <si>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</si>
  <si>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</si>
  <si>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</si>
  <si>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</si>
  <si>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</si>
  <si>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</si>
  <si>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</si>
  <si>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</si>
  <si>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</si>
  <si>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</si>
  <si>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</si>
  <si>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</si>
  <si>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</si>
  <si>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</si>
  <si>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</si>
  <si>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</si>
  <si>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</si>
  <si>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</si>
  <si>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</si>
  <si>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</si>
  <si>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</si>
  <si>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</si>
  <si>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</si>
  <si>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</si>
  <si>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</si>
  <si>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</si>
  <si>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</si>
  <si>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</si>
  <si>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</si>
  <si>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</si>
  <si>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</si>
  <si>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</si>
  <si>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</si>
  <si>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</si>
  <si>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</si>
  <si>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</si>
  <si>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</si>
  <si>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</si>
  <si>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</si>
  <si>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</si>
  <si>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</si>
  <si>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</si>
  <si>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</si>
  <si>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</si>
  <si>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</si>
  <si>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</si>
  <si>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</si>
  <si>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</si>
  <si>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</si>
  <si>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</si>
  <si>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</si>
  <si>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</si>
  <si>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</si>
  <si>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</si>
  <si>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</si>
  <si>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</si>
  <si>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</si>
  <si>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</si>
  <si>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</si>
  <si>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</si>
  <si>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</si>
  <si>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</si>
  <si>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</si>
  <si>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</si>
  <si>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</si>
  <si>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</si>
  <si>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</si>
  <si>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</si>
  <si>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</si>
  <si>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</si>
  <si>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</si>
  <si>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</si>
  <si>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</si>
  <si>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</si>
  <si>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</si>
  <si>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</si>
  <si>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</si>
  <si>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</si>
  <si>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</si>
  <si>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</si>
  <si>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</si>
  <si>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</si>
  <si>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</si>
  <si>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</si>
  <si>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</si>
  <si>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</si>
  <si>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</si>
  <si>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</si>
  <si>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</si>
  <si>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</si>
  <si>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</si>
  <si>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</si>
  <si>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</si>
  <si>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</si>
  <si>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</si>
  <si>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</si>
  <si>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</si>
  <si>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</si>
  <si>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</si>
  <si>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</si>
  <si>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</si>
  <si>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</si>
  <si>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</si>
  <si>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</si>
  <si>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</si>
  <si>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</si>
  <si>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</si>
  <si>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</si>
  <si>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</si>
  <si>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</si>
  <si>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</si>
  <si>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</si>
  <si>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</si>
  <si>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</si>
  <si>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</si>
  <si>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</si>
  <si>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</si>
  <si>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</si>
  <si>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</si>
  <si>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</si>
  <si>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</si>
  <si>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</si>
  <si>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</si>
  <si>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</si>
  <si>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</si>
  <si>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</si>
  <si>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</si>
  <si>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</si>
  <si>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</si>
  <si>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</si>
  <si>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</si>
  <si>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</si>
  <si>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</si>
  <si>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</si>
  <si>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</si>
  <si>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</si>
  <si>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</si>
  <si>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</si>
  <si>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</si>
  <si>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</si>
  <si>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</si>
  <si>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</si>
  <si>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</si>
  <si>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</si>
  <si>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</si>
  <si>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</si>
  <si>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</si>
  <si>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</si>
  <si>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</si>
  <si>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</si>
  <si>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</si>
  <si>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</si>
  <si>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</si>
  <si>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</si>
  <si>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</si>
  <si>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</si>
  <si>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</si>
  <si>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</si>
  <si>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</si>
  <si>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</si>
  <si>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</si>
  <si>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</si>
  <si>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</si>
  <si>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</si>
  <si>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</si>
  <si>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</si>
  <si>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</si>
  <si>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</si>
  <si>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</si>
  <si>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</si>
  <si>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</si>
  <si>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</si>
  <si>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</si>
  <si>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</si>
  <si>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</si>
  <si>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</si>
  <si>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</si>
  <si>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</si>
  <si>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</si>
  <si>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</si>
  <si>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</si>
  <si>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</si>
  <si>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</si>
  <si>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</si>
  <si>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</si>
  <si>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</si>
  <si>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</si>
  <si>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</si>
  <si>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</si>
  <si>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</si>
  <si>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</si>
  <si>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</si>
  <si>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</si>
  <si>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</si>
  <si>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</si>
  <si>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</si>
  <si>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</si>
  <si>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</si>
  <si>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</si>
  <si>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</si>
  <si>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</si>
  <si>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</si>
  <si>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</si>
  <si>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</si>
  <si>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</si>
  <si>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</si>
  <si>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</si>
  <si>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</si>
  <si>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</si>
  <si>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</si>
  <si>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</si>
  <si>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</si>
  <si>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</si>
  <si>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</si>
  <si>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</si>
  <si>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</si>
  <si>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</si>
  <si>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</si>
  <si>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</si>
  <si>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</si>
  <si>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</si>
  <si>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</si>
  <si>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</si>
  <si>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</si>
  <si>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</si>
  <si>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</si>
  <si>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</si>
  <si>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</si>
  <si>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</si>
  <si>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</si>
  <si>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</si>
  <si>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</si>
  <si>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</si>
  <si>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</si>
  <si>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</si>
  <si>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</si>
  <si>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</si>
  <si>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</si>
  <si>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</si>
  <si>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</si>
  <si>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</si>
  <si>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</si>
  <si>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</si>
  <si>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</si>
  <si>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</si>
  <si>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</si>
  <si>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</si>
  <si>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</si>
  <si>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</si>
  <si>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</si>
  <si>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</si>
  <si>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</si>
  <si>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</si>
  <si>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</si>
  <si>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</si>
  <si>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</si>
  <si>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</si>
  <si>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</si>
  <si>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</si>
  <si>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</si>
  <si>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</si>
  <si>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</si>
  <si>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</si>
  <si>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</si>
  <si>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</si>
  <si>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</si>
  <si>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</si>
  <si>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</si>
  <si>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</si>
  <si>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</si>
  <si>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</si>
  <si>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</si>
  <si>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</si>
  <si>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</si>
  <si>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</si>
  <si>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</si>
  <si>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</si>
  <si>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</si>
  <si>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</si>
  <si>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</si>
  <si>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</si>
  <si>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</si>
  <si>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</si>
  <si>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</si>
  <si>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</si>
  <si>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</si>
  <si>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</si>
  <si>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</si>
  <si>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</si>
  <si>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</si>
  <si>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</si>
  <si>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</si>
  <si>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</si>
  <si>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</si>
  <si>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</si>
  <si>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</si>
  <si>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</si>
  <si>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</si>
  <si>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</si>
  <si>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</si>
  <si>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</si>
  <si>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</si>
  <si>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</si>
  <si>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</si>
  <si>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</si>
  <si>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</si>
  <si>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</si>
  <si>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</si>
  <si>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</si>
  <si>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</si>
  <si>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</si>
  <si>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</si>
  <si>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</si>
  <si>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</si>
  <si>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</si>
  <si>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</si>
  <si>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</si>
  <si>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</si>
  <si>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</si>
  <si>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</si>
  <si>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</si>
  <si>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</si>
  <si>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</si>
  <si>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</si>
  <si>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</si>
  <si>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</si>
  <si>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</si>
  <si>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</si>
  <si>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</si>
  <si>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</si>
  <si>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</si>
  <si>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</si>
  <si>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</si>
  <si>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</si>
  <si>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</si>
  <si>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</si>
  <si>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</si>
  <si>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</si>
  <si>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</si>
  <si>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</si>
  <si>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</si>
  <si>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</si>
  <si>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</si>
  <si>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</si>
  <si>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</si>
  <si>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</si>
  <si>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</si>
  <si>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</si>
  <si>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</si>
  <si>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</si>
  <si>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</si>
  <si>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</si>
  <si>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</si>
  <si>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</si>
  <si>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</si>
  <si>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</si>
  <si>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</si>
  <si>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</si>
  <si>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</si>
  <si>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</si>
  <si>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</si>
  <si>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</si>
  <si>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</si>
  <si>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</si>
  <si>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</si>
  <si>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</si>
  <si>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</si>
  <si>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</si>
  <si>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</si>
  <si>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</si>
  <si>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</si>
  <si>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</si>
  <si>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</si>
  <si>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</si>
  <si>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</si>
  <si>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</si>
  <si>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</si>
  <si>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</si>
  <si>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</si>
  <si>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</si>
  <si>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</si>
  <si>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</si>
  <si>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</si>
  <si>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</si>
  <si>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</si>
  <si>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</si>
  <si>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</si>
  <si>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</si>
  <si>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</si>
  <si>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</si>
  <si>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</si>
  <si>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</si>
  <si>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</si>
  <si>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</si>
  <si>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</si>
  <si>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</si>
  <si>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</si>
  <si>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</si>
  <si>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</si>
  <si>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</si>
  <si>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</si>
  <si>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</si>
  <si>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</si>
  <si>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</si>
  <si>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</si>
  <si>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</si>
  <si>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</si>
  <si>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</si>
  <si>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</si>
  <si>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</si>
  <si>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</si>
  <si>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</si>
  <si>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</si>
  <si>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</si>
  <si>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</si>
  <si>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</si>
  <si>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</si>
  <si>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</si>
  <si>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</si>
  <si>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</si>
  <si>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</si>
  <si>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</si>
  <si>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</si>
  <si>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</si>
  <si>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</si>
  <si>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</si>
  <si>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</si>
  <si>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</si>
  <si>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</si>
  <si>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</si>
  <si>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</si>
  <si>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</si>
  <si>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</si>
  <si>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</si>
  <si>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</si>
  <si>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</si>
  <si>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</si>
  <si>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</si>
  <si>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</si>
  <si>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</si>
  <si>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</si>
  <si>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</si>
  <si>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</si>
  <si>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</si>
  <si>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</si>
  <si>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</si>
  <si>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</si>
  <si>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</si>
  <si>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</si>
  <si>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</si>
  <si>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</si>
  <si>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</si>
  <si>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</si>
  <si>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</si>
  <si>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</si>
  <si>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</si>
  <si>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</si>
  <si>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</si>
  <si>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</si>
  <si>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</si>
  <si>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</si>
  <si>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</si>
  <si>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</si>
  <si>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</si>
  <si>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</si>
  <si>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</si>
  <si>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</si>
  <si>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</si>
  <si>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</si>
  <si>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</si>
  <si>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</si>
  <si>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</si>
  <si>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</si>
  <si>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</si>
  <si>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</si>
  <si>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</si>
  <si>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</si>
  <si>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</si>
  <si>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</si>
  <si>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</si>
  <si>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</si>
  <si>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</si>
  <si>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</si>
  <si>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</si>
  <si>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</si>
  <si>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</si>
  <si>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</si>
  <si>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</si>
  <si>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</si>
  <si>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</si>
  <si>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</si>
  <si>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</si>
  <si>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</si>
  <si>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</si>
  <si>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</si>
  <si>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</si>
  <si>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</si>
  <si>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</si>
  <si>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</si>
  <si>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</si>
  <si>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</si>
  <si>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</si>
  <si>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</si>
  <si>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</si>
  <si>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</si>
  <si>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</si>
  <si>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</si>
  <si>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</si>
  <si>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</si>
  <si>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</si>
  <si>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</si>
  <si>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</si>
  <si>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</si>
  <si>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</si>
  <si>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</si>
  <si>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</si>
  <si>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</si>
  <si>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</si>
  <si>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</si>
  <si>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</si>
  <si>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</si>
  <si>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</si>
  <si>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</si>
  <si>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</si>
  <si>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</si>
  <si>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</si>
  <si>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</si>
  <si>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</si>
  <si>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</si>
  <si>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</si>
  <si>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</si>
  <si>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</si>
  <si>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</si>
  <si>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</si>
  <si>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</si>
  <si>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</si>
  <si>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</si>
  <si>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</si>
  <si>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</si>
  <si>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</si>
  <si>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</si>
  <si>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</si>
  <si>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</si>
  <si>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</si>
  <si>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</si>
  <si>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</si>
  <si>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</si>
  <si>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</si>
  <si>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</si>
  <si>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</si>
  <si>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</si>
  <si>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</si>
  <si>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</si>
  <si>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</si>
  <si>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</si>
  <si>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</si>
  <si>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</si>
  <si>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</si>
  <si>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</si>
  <si>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</si>
  <si>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</si>
  <si>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</si>
  <si>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</si>
  <si>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</si>
  <si>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</si>
  <si>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</si>
  <si>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</si>
  <si>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</si>
  <si>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</si>
  <si>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</si>
  <si>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</si>
  <si>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</si>
  <si>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</si>
  <si>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</si>
  <si>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</si>
  <si>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</si>
  <si>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</si>
  <si>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</si>
  <si>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</si>
  <si>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</si>
  <si>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</si>
  <si>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</si>
  <si>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</si>
  <si>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</si>
  <si>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</si>
  <si>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</si>
  <si>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</si>
  <si>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</si>
  <si>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</si>
  <si>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</si>
  <si>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</si>
  <si>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</si>
  <si>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</si>
  <si>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</si>
  <si>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</si>
  <si>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</si>
  <si>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</si>
  <si>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</si>
  <si>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</si>
  <si>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</si>
  <si>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</si>
  <si>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</si>
  <si>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</si>
  <si>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</si>
  <si>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</si>
  <si>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</si>
  <si>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</si>
  <si>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</si>
  <si>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</si>
  <si>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</si>
  <si>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</si>
  <si>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</si>
  <si>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</si>
  <si>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</si>
  <si>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</si>
  <si>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</si>
  <si>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</si>
  <si>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</si>
  <si>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</si>
  <si>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</si>
  <si>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</si>
  <si>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</si>
  <si>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</si>
  <si>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</si>
  <si>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</si>
  <si>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</si>
  <si>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</si>
  <si>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</si>
  <si>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</si>
  <si>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</si>
  <si>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</si>
  <si>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</si>
  <si>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</si>
  <si>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</si>
  <si>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</si>
  <si>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</si>
  <si>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</si>
  <si>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</si>
  <si>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</si>
  <si>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</si>
  <si>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</si>
  <si>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</si>
  <si>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</si>
  <si>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</si>
  <si>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</si>
  <si>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</si>
  <si>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</si>
  <si>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</si>
  <si>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</si>
  <si>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</si>
  <si>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</si>
  <si>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</si>
  <si>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</si>
  <si>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</si>
  <si>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</si>
  <si>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</si>
  <si>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</si>
  <si>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</si>
  <si>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</si>
  <si>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</si>
  <si>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</si>
  <si>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</si>
  <si>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</si>
  <si>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</si>
  <si>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</si>
  <si>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</si>
  <si>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</si>
  <si>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</si>
  <si>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</si>
  <si>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</si>
  <si>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</si>
  <si>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</si>
  <si>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</si>
  <si>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</si>
  <si>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</si>
  <si>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</si>
  <si>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</si>
  <si>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</si>
  <si>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</si>
  <si>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</si>
  <si>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</si>
  <si>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</si>
  <si>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</si>
  <si>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</si>
  <si>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</si>
  <si>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</si>
  <si>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</si>
  <si>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</si>
  <si>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</si>
  <si>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</si>
  <si>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</si>
  <si>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</si>
  <si>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</si>
  <si>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</si>
  <si>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</si>
  <si>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</si>
  <si>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</si>
  <si>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</si>
  <si>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</si>
  <si>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</si>
  <si>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</si>
  <si>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</si>
  <si>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</si>
  <si>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</si>
  <si>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</si>
  <si>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</si>
  <si>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</si>
  <si>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</si>
  <si>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</si>
  <si>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</si>
  <si>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</si>
  <si>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</si>
  <si>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</si>
  <si>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</si>
  <si>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</si>
  <si>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</si>
  <si>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</si>
  <si>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</si>
  <si>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</si>
  <si>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</si>
  <si>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</si>
  <si>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</si>
  <si>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</si>
  <si>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</si>
  <si>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</si>
  <si>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</si>
  <si>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</si>
  <si>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</si>
  <si>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</si>
  <si>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</si>
  <si>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</si>
  <si>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</si>
  <si>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</si>
  <si>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</si>
  <si>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</si>
  <si>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</si>
  <si>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</si>
  <si>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</si>
  <si>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</si>
  <si>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</si>
  <si>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</si>
  <si>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</si>
  <si>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</si>
  <si>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</si>
  <si>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</si>
  <si>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</si>
  <si>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</si>
  <si>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</si>
  <si>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</si>
  <si>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</si>
  <si>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</si>
  <si>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</si>
  <si>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</si>
  <si>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</si>
  <si>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</si>
  <si>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</si>
  <si>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</si>
  <si>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</si>
  <si>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</si>
  <si>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</si>
  <si>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</si>
  <si>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</si>
  <si>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</si>
  <si>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</si>
  <si>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</si>
  <si>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</si>
  <si>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</si>
  <si>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</si>
  <si>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</si>
  <si>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</si>
  <si>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</si>
  <si>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</si>
  <si>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</si>
  <si>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</si>
  <si>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</si>
  <si>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</si>
  <si>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</si>
  <si>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</si>
  <si>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</si>
  <si>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</si>
  <si>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</si>
  <si>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</si>
  <si>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</si>
  <si>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</si>
  <si>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</si>
  <si>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</si>
  <si>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</si>
  <si>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</si>
  <si>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</si>
  <si>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</si>
  <si>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</si>
  <si>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</si>
  <si>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</si>
  <si>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</si>
  <si>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</si>
  <si>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</si>
  <si>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</si>
  <si>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</si>
  <si>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</si>
  <si>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</si>
  <si>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</si>
  <si>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</si>
  <si>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</si>
  <si>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</si>
  <si>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</si>
  <si>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</si>
  <si>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</si>
  <si>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</si>
  <si>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</si>
  <si>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</si>
  <si>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</si>
  <si>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</si>
  <si>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</si>
  <si>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</si>
  <si>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</si>
  <si>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</si>
  <si>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</si>
  <si>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</si>
  <si>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</si>
  <si>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</si>
  <si>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</si>
  <si>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</si>
  <si>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</si>
  <si>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</si>
  <si>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</si>
  <si>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</si>
  <si>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</si>
  <si>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</si>
  <si>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</si>
  <si>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</si>
  <si>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</si>
  <si>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</si>
  <si>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</si>
  <si>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</si>
  <si>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</si>
  <si>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</si>
  <si>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</si>
  <si>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</si>
  <si>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</si>
  <si>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</si>
  <si>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</si>
  <si>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</si>
  <si>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</si>
  <si>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</si>
  <si>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</si>
  <si>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</si>
  <si>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</si>
  <si>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</si>
  <si>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</si>
  <si>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</si>
  <si>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</si>
  <si>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</si>
  <si>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</si>
  <si>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</si>
  <si>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</si>
  <si>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</si>
  <si>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</si>
  <si>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</si>
  <si>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</si>
  <si>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</si>
  <si>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</si>
  <si>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</si>
  <si>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</si>
  <si>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</si>
  <si>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</si>
  <si>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</si>
  <si>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</si>
  <si>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</si>
  <si>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</si>
  <si>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</si>
  <si>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</si>
  <si>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</si>
  <si>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</si>
  <si>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</si>
  <si>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</si>
  <si>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</si>
  <si>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</si>
  <si>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</si>
  <si>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</si>
  <si>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</si>
  <si>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</si>
  <si>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</si>
  <si>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</si>
  <si>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</si>
  <si>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</si>
  <si>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</si>
  <si>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</si>
  <si>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</si>
  <si>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</si>
  <si>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</si>
  <si>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</si>
  <si>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</si>
  <si>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</si>
  <si>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</si>
  <si>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</si>
  <si>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</si>
  <si>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</si>
  <si>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</si>
  <si>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</si>
  <si>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</si>
  <si>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</si>
  <si>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</si>
  <si>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</si>
  <si>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</si>
  <si>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</si>
  <si>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</si>
  <si>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</si>
  <si>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</si>
  <si>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</si>
  <si>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</si>
  <si>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</si>
  <si>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</si>
  <si>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</si>
  <si>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</si>
  <si>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</si>
  <si>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</si>
  <si>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</si>
  <si>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</si>
  <si>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</si>
  <si>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</si>
  <si>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</si>
  <si>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</si>
  <si>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</si>
  <si>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</si>
  <si>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</si>
  <si>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</si>
  <si>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</si>
  <si>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</si>
  <si>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</si>
  <si>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</si>
  <si>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</si>
  <si>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</si>
  <si>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</si>
  <si>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</si>
  <si>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</si>
  <si>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</si>
  <si>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</si>
  <si>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</si>
  <si>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</si>
  <si>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</si>
  <si>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</si>
  <si>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</si>
  <si>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</si>
  <si>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</si>
  <si>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</si>
  <si>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</si>
  <si>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</si>
  <si>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</si>
  <si>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</si>
  <si>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</si>
  <si>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</si>
  <si>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</si>
  <si>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</si>
  <si>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</si>
  <si>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</si>
  <si>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</si>
  <si>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</si>
  <si>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</si>
  <si>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</si>
  <si>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</si>
  <si>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</si>
  <si>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</si>
  <si>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</si>
  <si>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</si>
  <si>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</si>
  <si>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</si>
  <si>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</si>
  <si>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</si>
  <si>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</si>
  <si>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</si>
  <si>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</si>
  <si>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</si>
  <si>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</si>
  <si>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</si>
  <si>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</si>
  <si>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</si>
  <si>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</si>
  <si>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</si>
  <si>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</si>
  <si>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</si>
  <si>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</si>
  <si>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</si>
  <si>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</si>
  <si>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</si>
  <si>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</si>
  <si>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</si>
  <si>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</si>
  <si>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</si>
  <si>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</si>
  <si>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</si>
  <si>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</si>
  <si>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</si>
  <si>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</si>
  <si>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</si>
  <si>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</si>
  <si>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</si>
  <si>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</si>
  <si>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</si>
  <si>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</si>
  <si>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</si>
  <si>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</si>
  <si>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</si>
  <si>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</si>
  <si>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</si>
  <si>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</si>
  <si>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</si>
  <si>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</si>
  <si>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</si>
  <si>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</si>
  <si>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</si>
  <si>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</si>
  <si>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</si>
  <si>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</si>
  <si>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</si>
  <si>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</si>
  <si>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</si>
  <si>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</si>
  <si>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</si>
  <si>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</si>
  <si>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</si>
  <si>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</si>
  <si>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</si>
  <si>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</si>
  <si>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</si>
  <si>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</si>
  <si>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</si>
  <si>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</si>
  <si>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</si>
  <si>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</si>
  <si>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</si>
  <si>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</si>
  <si>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</si>
  <si>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</si>
  <si>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</si>
  <si>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</si>
  <si>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</si>
  <si>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</si>
  <si>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</si>
  <si>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</si>
  <si>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</si>
  <si>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</si>
  <si>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</si>
  <si>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</si>
  <si>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</si>
  <si>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</si>
  <si>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</si>
  <si>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</si>
  <si>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</si>
  <si>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</si>
  <si>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</si>
  <si>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</si>
  <si>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</si>
  <si>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</si>
  <si>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</si>
  <si>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</si>
  <si>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</si>
  <si>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</si>
  <si>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</si>
  <si>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</si>
  <si>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</si>
  <si>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</si>
  <si>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</si>
  <si>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</si>
  <si>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</si>
  <si>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</si>
  <si>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</si>
  <si>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</si>
  <si>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</si>
  <si>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</si>
  <si>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</si>
  <si>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</si>
  <si>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</si>
  <si>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</si>
  <si>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</si>
  <si>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</si>
  <si>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</si>
  <si>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</si>
  <si>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</si>
  <si>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</si>
  <si>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</si>
  <si>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</si>
  <si>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</si>
  <si>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</si>
  <si>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</si>
  <si>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</si>
  <si>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</si>
  <si>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</si>
  <si>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</si>
  <si>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</si>
  <si>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</si>
  <si>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</si>
  <si>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</si>
  <si>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</si>
  <si>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</si>
  <si>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</si>
  <si>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</si>
  <si>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</si>
  <si>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</si>
  <si>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</si>
  <si>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</si>
  <si>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</si>
  <si>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</si>
  <si>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</si>
  <si>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</si>
  <si>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</si>
  <si>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</si>
  <si>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</si>
  <si>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</si>
  <si>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</si>
  <si>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</si>
  <si>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</si>
  <si>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</si>
  <si>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</si>
  <si>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</si>
  <si>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</si>
  <si>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</si>
  <si>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</si>
  <si>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</si>
  <si>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</si>
  <si>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</si>
  <si>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</si>
  <si>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</si>
  <si>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</si>
  <si>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</si>
  <si>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</si>
  <si>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</si>
  <si>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</si>
  <si>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</si>
  <si>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</si>
  <si>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</si>
  <si>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</si>
  <si>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</si>
  <si>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</si>
  <si>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</si>
  <si>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</si>
  <si>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</si>
  <si>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</si>
  <si>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</si>
  <si>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</si>
  <si>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</si>
  <si>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</si>
  <si>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</si>
  <si>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</si>
  <si>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</si>
  <si>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</si>
  <si>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</si>
  <si>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</si>
  <si>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</si>
  <si>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</si>
  <si>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</si>
  <si>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</si>
  <si>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</si>
  <si>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</si>
  <si>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</si>
  <si>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</si>
  <si>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</si>
  <si>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</si>
  <si>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</si>
  <si>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</si>
  <si>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</si>
  <si>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</si>
  <si>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</si>
  <si>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</si>
  <si>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</si>
  <si>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</si>
  <si>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</si>
  <si>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</si>
  <si>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</si>
  <si>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</si>
  <si>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</si>
  <si>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</si>
  <si>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</si>
  <si>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</si>
  <si>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</si>
  <si>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</si>
  <si>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</si>
  <si>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</si>
  <si>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</si>
  <si>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</si>
  <si>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</si>
  <si>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</si>
  <si>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</si>
  <si>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</si>
  <si>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</si>
  <si>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</si>
  <si>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</si>
  <si>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</si>
  <si>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</si>
  <si>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</si>
  <si>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</si>
  <si>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</si>
  <si>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</si>
  <si>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</si>
  <si>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</si>
  <si>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</si>
  <si>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</si>
  <si>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</si>
  <si>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</si>
  <si>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</si>
  <si>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</si>
  <si>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</si>
  <si>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</si>
  <si>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</si>
  <si>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</si>
  <si>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</si>
  <si>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</si>
  <si>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</si>
  <si>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</si>
  <si>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</si>
  <si>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</si>
  <si>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</si>
  <si>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</si>
  <si>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</si>
  <si>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</si>
  <si>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</si>
  <si>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</si>
  <si>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</si>
  <si>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</si>
  <si>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</si>
  <si>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</si>
  <si>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</si>
  <si>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</si>
  <si>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</si>
  <si>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</si>
  <si>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</si>
  <si>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</si>
  <si>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</si>
  <si>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</si>
  <si>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</si>
  <si>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</si>
  <si>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</si>
  <si>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</si>
  <si>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</si>
  <si>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</si>
  <si>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</si>
  <si>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</si>
  <si>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</si>
  <si>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</si>
  <si>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</si>
  <si>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</si>
  <si>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</si>
  <si>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</si>
  <si>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</si>
  <si>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</si>
  <si>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</si>
  <si>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</si>
  <si>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</si>
  <si>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</si>
  <si>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</si>
  <si>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</si>
  <si>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</si>
  <si>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</si>
  <si>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</si>
  <si>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</si>
  <si>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</si>
  <si>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</si>
  <si>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</si>
  <si>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</si>
  <si>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</si>
  <si>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</si>
  <si>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</si>
  <si>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</si>
  <si>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</si>
  <si>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</si>
  <si>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</si>
  <si>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</si>
  <si>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</si>
  <si>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</si>
  <si>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</si>
  <si>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</si>
  <si>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</si>
  <si>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</si>
  <si>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</si>
  <si>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</si>
  <si>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</si>
  <si>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</si>
  <si>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</si>
  <si>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</si>
  <si>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</si>
  <si>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</si>
  <si>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</si>
  <si>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</si>
  <si>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</si>
  <si>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</si>
  <si>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</si>
  <si>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</si>
  <si>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</si>
  <si>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</si>
  <si>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</si>
  <si>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</si>
  <si>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</si>
  <si>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</si>
  <si>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</si>
  <si>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</si>
  <si>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</si>
  <si>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</si>
  <si>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</si>
  <si>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</si>
  <si>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</si>
  <si>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</si>
  <si>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</si>
  <si>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</si>
  <si>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</si>
  <si>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</si>
  <si>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</si>
  <si>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</si>
  <si>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</si>
  <si>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</si>
  <si>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</si>
  <si>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</si>
  <si>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</si>
  <si>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</si>
  <si>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</si>
  <si>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</si>
  <si>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</si>
  <si>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</si>
  <si>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</si>
  <si>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</si>
  <si>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</si>
  <si>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</si>
  <si>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</si>
  <si>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</si>
  <si>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</si>
  <si>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</si>
  <si>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</si>
  <si>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</si>
  <si>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</si>
  <si>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</si>
  <si>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</si>
  <si>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</si>
  <si>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</si>
  <si>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</si>
  <si>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</si>
  <si>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</si>
  <si>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</si>
  <si>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</si>
  <si>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</si>
  <si>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</si>
  <si>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</si>
  <si>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</si>
  <si>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</si>
  <si>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</si>
  <si>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</si>
  <si>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</si>
  <si>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</si>
  <si>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</si>
  <si>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</si>
  <si>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</si>
  <si>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</si>
  <si>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</si>
  <si>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</si>
  <si>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</si>
  <si>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</si>
  <si>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</si>
  <si>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</si>
  <si>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</si>
  <si>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</si>
  <si>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</si>
  <si>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</si>
  <si>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</si>
  <si>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</si>
  <si>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</si>
  <si>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</si>
  <si>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</si>
  <si>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</si>
  <si>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</si>
  <si>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</si>
  <si>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</si>
  <si>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</si>
  <si>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</si>
  <si>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</si>
  <si>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</si>
  <si>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</si>
  <si>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</si>
  <si>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</si>
  <si>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</si>
  <si>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</si>
  <si>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</si>
  <si>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</si>
  <si>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</si>
  <si>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</si>
  <si>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</si>
  <si>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</si>
  <si>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</si>
  <si>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</si>
  <si>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</si>
  <si>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</si>
  <si>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</si>
  <si>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</si>
  <si>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</si>
  <si>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</si>
  <si>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</si>
  <si>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</si>
  <si>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</si>
  <si>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</si>
  <si>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</si>
  <si>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</si>
  <si>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</si>
  <si>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</si>
  <si>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</si>
  <si>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</si>
  <si>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</si>
  <si>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</si>
  <si>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</si>
  <si>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</si>
  <si>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</si>
  <si>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</si>
  <si>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</si>
  <si>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</si>
  <si>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</si>
  <si>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</si>
  <si>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</si>
  <si>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</si>
  <si>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</si>
  <si>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</si>
  <si>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</si>
  <si>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</si>
  <si>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</si>
  <si>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</si>
  <si>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</si>
  <si>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</si>
  <si>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</si>
  <si>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</si>
  <si>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</si>
  <si>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</si>
  <si>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</si>
  <si>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</si>
  <si>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</si>
  <si>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</si>
  <si>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</si>
  <si>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</si>
  <si>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</si>
  <si>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</si>
  <si>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</si>
  <si>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</si>
  <si>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</si>
  <si>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</si>
  <si>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</si>
  <si>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</si>
  <si>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</si>
  <si>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</si>
  <si>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</si>
  <si>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</si>
  <si>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</si>
  <si>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</si>
  <si>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</si>
  <si>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</si>
  <si>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</si>
  <si>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</si>
  <si>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</si>
  <si>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</si>
  <si>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</si>
  <si>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</si>
  <si>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</si>
  <si>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</si>
  <si>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</si>
  <si>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</si>
  <si>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</si>
  <si>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</si>
  <si>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</si>
  <si>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</si>
  <si>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</si>
  <si>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</si>
  <si>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</si>
  <si>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</si>
  <si>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</si>
  <si>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</si>
  <si>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</si>
  <si>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</si>
  <si>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</si>
  <si>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</si>
  <si>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</si>
  <si>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</si>
  <si>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</si>
  <si>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</si>
  <si>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</si>
  <si>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</si>
  <si>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</si>
  <si>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</si>
  <si>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</si>
  <si>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</si>
  <si>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</si>
  <si>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</si>
  <si>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</si>
  <si>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</si>
  <si>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</si>
  <si>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</si>
  <si>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</si>
  <si>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</si>
  <si>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</si>
  <si>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</si>
  <si>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</si>
  <si>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</si>
  <si>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</si>
  <si>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</si>
  <si>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</si>
  <si>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</si>
  <si>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</si>
  <si>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</si>
  <si>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</si>
  <si>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</si>
  <si>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</si>
  <si>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</si>
  <si>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</si>
  <si>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</si>
  <si>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</si>
  <si>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</si>
  <si>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</si>
  <si>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</si>
  <si>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</si>
  <si>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</si>
  <si>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</si>
  <si>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</si>
  <si>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</si>
  <si>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</si>
  <si>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</si>
  <si>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</si>
  <si>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</si>
  <si>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</si>
  <si>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</si>
  <si>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</si>
  <si>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</si>
  <si>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</si>
  <si>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</si>
  <si>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</si>
  <si>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</si>
  <si>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</si>
  <si>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</si>
  <si>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</si>
  <si>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</si>
  <si>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</si>
  <si>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</si>
  <si>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</si>
  <si>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</si>
  <si>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</si>
  <si>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</si>
  <si>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</si>
  <si>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</si>
  <si>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</si>
  <si>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</si>
  <si>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</si>
  <si>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</si>
  <si>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</si>
  <si>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</si>
  <si>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</si>
  <si>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</si>
  <si>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</si>
  <si>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</si>
  <si>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</si>
  <si>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</si>
  <si>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</si>
  <si>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</si>
  <si>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</si>
  <si>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</si>
  <si>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</si>
  <si>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</si>
  <si>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</si>
  <si>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</si>
  <si>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</si>
  <si>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</si>
  <si>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</si>
  <si>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</si>
  <si>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</si>
  <si>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</si>
  <si>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</si>
  <si>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</si>
  <si>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</si>
  <si>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</si>
  <si>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</si>
  <si>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</si>
  <si>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</si>
  <si>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</si>
  <si>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</si>
  <si>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</si>
  <si>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</si>
  <si>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</si>
  <si>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</si>
  <si>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</si>
  <si>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</si>
  <si>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</si>
  <si>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</si>
  <si>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</si>
  <si>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</si>
  <si>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</si>
  <si>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</si>
  <si>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</si>
  <si>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</si>
  <si>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</si>
  <si>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</si>
  <si>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</si>
  <si>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</si>
  <si>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</si>
  <si>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</si>
  <si>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</si>
  <si>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</si>
  <si>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</si>
  <si>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</si>
  <si>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</si>
  <si>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</si>
  <si>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</si>
  <si>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</si>
  <si>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</si>
  <si>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</si>
  <si>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</si>
  <si>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</si>
  <si>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</si>
  <si>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</si>
  <si>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</si>
  <si>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</si>
  <si>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</si>
  <si>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</si>
  <si>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</si>
  <si>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</si>
  <si>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</si>
  <si>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</si>
  <si>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</si>
  <si>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</si>
  <si>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</si>
  <si>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</si>
  <si>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</si>
  <si>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</si>
  <si>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</si>
  <si>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</si>
  <si>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</si>
  <si>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</si>
  <si>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</si>
  <si>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</si>
  <si>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</si>
  <si>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</si>
  <si>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</si>
  <si>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</si>
  <si>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</si>
  <si>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</si>
  <si>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</si>
  <si>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</si>
  <si>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</si>
  <si>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</si>
  <si>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</si>
  <si>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</si>
  <si>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</si>
  <si>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</si>
  <si>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</si>
  <si>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</si>
  <si>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</si>
  <si>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</si>
  <si>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</si>
  <si>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</si>
  <si>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</si>
  <si>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</si>
  <si>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</si>
  <si>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</si>
  <si>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</si>
  <si>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</si>
  <si>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</si>
  <si>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</si>
  <si>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</si>
  <si>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</si>
  <si>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</si>
  <si>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</si>
  <si>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</si>
  <si>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</si>
  <si>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</si>
  <si>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</si>
  <si>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</si>
  <si>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</si>
  <si>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</si>
  <si>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</si>
  <si>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</si>
  <si>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</si>
  <si>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</si>
  <si>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</si>
  <si>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</si>
  <si>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</si>
  <si>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</si>
  <si>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</si>
  <si>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</si>
  <si>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</si>
  <si>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</si>
  <si>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</si>
  <si>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</si>
  <si>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</si>
  <si>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</si>
  <si>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</si>
  <si>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</si>
  <si>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</si>
  <si>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</si>
  <si>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</si>
  <si>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</si>
  <si>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</si>
  <si>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</si>
  <si>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</si>
  <si>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</si>
  <si>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</si>
  <si>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</si>
  <si>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</si>
  <si>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</si>
  <si>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</si>
  <si>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</si>
  <si>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</si>
  <si>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</si>
  <si>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</si>
  <si>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</si>
  <si>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</si>
  <si>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</si>
  <si>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</si>
  <si>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</si>
  <si>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</si>
  <si>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</si>
  <si>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</si>
  <si>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</si>
  <si>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</si>
  <si>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</si>
  <si>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</si>
  <si>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</si>
  <si>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</si>
  <si>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</si>
  <si>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</si>
  <si>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</si>
  <si>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</si>
  <si>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</si>
  <si>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</si>
  <si>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</si>
  <si>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</si>
  <si>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</si>
  <si>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</si>
  <si>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</si>
  <si>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</si>
  <si>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</si>
  <si>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</si>
  <si>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</si>
  <si>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</si>
  <si>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</si>
  <si>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</si>
  <si>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</si>
  <si>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</si>
  <si>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</si>
  <si>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</si>
  <si>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</si>
  <si>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</si>
  <si>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</si>
  <si>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</si>
  <si>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</si>
  <si>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</si>
  <si>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</si>
  <si>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</si>
  <si>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</si>
  <si>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</si>
  <si>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</si>
  <si>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</si>
  <si>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</si>
  <si>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</si>
  <si>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</si>
  <si>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</si>
  <si>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</si>
  <si>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</si>
  <si>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</si>
  <si>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</si>
  <si>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</si>
  <si>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</si>
  <si>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</si>
  <si>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</si>
  <si>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</si>
  <si>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</si>
  <si>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</si>
  <si>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</si>
  <si>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</si>
  <si>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</si>
  <si>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</si>
  <si>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</si>
  <si>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</si>
  <si>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</si>
  <si>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</si>
  <si>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</si>
  <si>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</si>
  <si>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</si>
  <si>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</si>
  <si>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</si>
  <si>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</si>
  <si>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</si>
  <si>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</si>
  <si>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</si>
  <si>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</si>
  <si>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</si>
  <si>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</si>
  <si>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</si>
  <si>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</si>
  <si>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</si>
  <si>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</si>
  <si>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</si>
  <si>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</si>
  <si>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</si>
  <si>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</si>
  <si>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</si>
  <si>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</si>
  <si>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</si>
  <si>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</si>
  <si>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</si>
  <si>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</si>
  <si>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</si>
  <si>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</si>
  <si>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</si>
  <si>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</si>
  <si>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</si>
  <si>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</si>
  <si>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</si>
  <si>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</si>
  <si>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</si>
  <si>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</si>
  <si>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</si>
  <si>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</si>
  <si>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</si>
  <si>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</si>
  <si>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</si>
  <si>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</si>
  <si>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</si>
  <si>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</si>
  <si>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</si>
  <si>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</si>
  <si>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</si>
  <si>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</si>
  <si>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</si>
  <si>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</si>
  <si>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</si>
  <si>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</si>
  <si>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</si>
  <si>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</si>
  <si>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</si>
  <si>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</si>
  <si>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</si>
  <si>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</si>
  <si>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</si>
  <si>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</si>
  <si>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</si>
  <si>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</si>
  <si>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</si>
  <si>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</si>
  <si>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</si>
  <si>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</si>
  <si>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</si>
  <si>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</si>
  <si>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</si>
  <si>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</si>
  <si>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</si>
  <si>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</si>
  <si>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</si>
  <si>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</si>
  <si>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</si>
  <si>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</si>
  <si>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</si>
  <si>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</si>
  <si>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</si>
  <si>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</si>
  <si>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</si>
  <si>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</si>
  <si>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</si>
  <si>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</si>
  <si>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</si>
  <si>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</si>
  <si>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</si>
  <si>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</si>
  <si>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</si>
  <si>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</si>
  <si>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</si>
  <si>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</si>
  <si>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</si>
  <si>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</si>
  <si>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</si>
  <si>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</si>
  <si>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</si>
  <si>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</si>
  <si>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</si>
  <si>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</si>
  <si>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</si>
  <si>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</si>
  <si>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</si>
  <si>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</si>
  <si>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</si>
  <si>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</si>
  <si>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</si>
  <si>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</si>
  <si>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</si>
  <si>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</si>
  <si>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</si>
  <si>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</si>
  <si>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</si>
  <si>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</si>
  <si>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</si>
  <si>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</si>
  <si>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</si>
  <si>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</si>
  <si>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</si>
  <si>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</si>
  <si>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</si>
  <si>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</si>
  <si>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</si>
  <si>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</si>
  <si>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</si>
  <si>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</si>
  <si>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</si>
  <si>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</si>
  <si>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</si>
  <si>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</si>
  <si>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</si>
  <si>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</si>
  <si>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</si>
  <si>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</si>
  <si>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</si>
  <si>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</si>
  <si>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</si>
  <si>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</si>
  <si>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</si>
  <si>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</si>
  <si>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</si>
  <si>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</si>
  <si>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</si>
  <si>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</si>
  <si>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</si>
  <si>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</si>
  <si>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</si>
  <si>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</si>
  <si>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</si>
  <si>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</si>
  <si>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</si>
  <si>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</si>
  <si>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</si>
  <si>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</si>
  <si>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</si>
  <si>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</si>
  <si>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</si>
  <si>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</si>
  <si>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</si>
  <si>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</si>
  <si>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</si>
  <si>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</si>
  <si>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</si>
  <si>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</si>
  <si>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</si>
  <si>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</si>
  <si>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</si>
  <si>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</si>
  <si>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</si>
  <si>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</si>
  <si>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</si>
  <si>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</si>
  <si>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</si>
  <si>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</si>
  <si>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</si>
  <si>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</si>
  <si>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</si>
  <si>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</si>
  <si>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</si>
  <si>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</si>
  <si>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</si>
  <si>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</si>
  <si>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</si>
  <si>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</si>
  <si>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</si>
  <si>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</si>
  <si>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</si>
  <si>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</si>
  <si>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</si>
  <si>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</si>
  <si>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</si>
  <si>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</si>
  <si>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</si>
  <si>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</si>
  <si>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</si>
  <si>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</si>
  <si>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</si>
  <si>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</si>
  <si>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</si>
  <si>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</si>
  <si>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</si>
  <si>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</si>
  <si>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</si>
  <si>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</si>
  <si>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</si>
  <si>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</si>
  <si>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</si>
  <si>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</si>
  <si>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</si>
  <si>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</si>
  <si>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</si>
  <si>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</si>
  <si>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</si>
  <si>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</si>
  <si>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</si>
  <si>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</si>
  <si>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</si>
  <si>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</si>
  <si>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</si>
  <si>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</si>
  <si>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</si>
  <si>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</si>
  <si>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</si>
  <si>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</si>
  <si>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</si>
  <si>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</si>
  <si>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</si>
  <si>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</si>
  <si>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</si>
  <si>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</si>
  <si>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</si>
  <si>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</si>
  <si>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</si>
  <si>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</si>
  <si>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</si>
  <si>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</si>
  <si>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</si>
  <si>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</si>
  <si>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</si>
  <si>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</si>
  <si>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</si>
  <si>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</si>
  <si>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</si>
  <si>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</si>
  <si>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</si>
  <si>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</si>
  <si>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</si>
  <si>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</si>
  <si>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</si>
  <si>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</si>
  <si>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</si>
  <si>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</si>
  <si>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</si>
  <si>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</si>
  <si>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</si>
  <si>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</si>
  <si>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</si>
  <si>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</si>
  <si>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</si>
  <si>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</si>
  <si>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</si>
  <si>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</si>
  <si>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</si>
  <si>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</si>
  <si>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</si>
  <si>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</si>
  <si>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</si>
  <si>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</si>
  <si>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</si>
  <si>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</si>
  <si>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</si>
  <si>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</si>
  <si>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</si>
  <si>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</si>
  <si>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</si>
  <si>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</si>
  <si>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</si>
  <si>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</si>
  <si>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</si>
  <si>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</si>
  <si>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</si>
  <si>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</si>
  <si>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</si>
  <si>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</si>
  <si>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</si>
  <si>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</si>
  <si>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</si>
  <si>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</si>
  <si>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</si>
  <si>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</si>
  <si>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</si>
  <si>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</si>
  <si>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</si>
  <si>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</si>
  <si>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</si>
  <si>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</si>
  <si>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</si>
  <si>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</si>
  <si>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</si>
  <si>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</si>
  <si>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</si>
  <si>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</si>
  <si>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</si>
  <si>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</si>
  <si>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</si>
  <si>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</si>
  <si>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</si>
  <si>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</si>
  <si>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</si>
  <si>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</si>
  <si>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</si>
  <si>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</si>
  <si>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</si>
  <si>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</si>
  <si>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</si>
  <si>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</si>
  <si>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</si>
  <si>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</si>
  <si>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</si>
  <si>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</si>
  <si>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</si>
  <si>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</si>
  <si>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</si>
  <si>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</si>
  <si>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</si>
  <si>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</si>
  <si>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</si>
  <si>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</si>
  <si>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</si>
  <si>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</si>
  <si>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</si>
  <si>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</si>
  <si>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</si>
  <si>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</si>
  <si>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</si>
  <si>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</si>
  <si>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</si>
  <si>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</si>
  <si>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</si>
  <si>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</si>
  <si>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</si>
  <si>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</si>
  <si>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</si>
  <si>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</si>
  <si>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</si>
  <si>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</si>
  <si>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</si>
  <si>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</si>
  <si>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</si>
  <si>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</si>
  <si>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</si>
  <si>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</si>
  <si>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</si>
  <si>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</si>
  <si>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</si>
  <si>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</si>
  <si>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</si>
  <si>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</si>
  <si>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</si>
  <si>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</si>
  <si>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</si>
  <si>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</si>
  <si>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</si>
  <si>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</si>
  <si>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</si>
  <si>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</si>
  <si>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</si>
  <si>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</si>
  <si>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</si>
  <si>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</si>
  <si>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</si>
  <si>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</si>
  <si>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</si>
  <si>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</si>
  <si>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</si>
  <si>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</si>
  <si>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</si>
  <si>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</si>
  <si>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</si>
  <si>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</si>
  <si>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</si>
  <si>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</si>
  <si>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</si>
  <si>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</si>
  <si>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</si>
  <si>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</si>
  <si>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</si>
  <si>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</si>
  <si>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</si>
  <si>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</si>
  <si>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</si>
  <si>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</si>
  <si>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</si>
  <si>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</si>
  <si>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</si>
  <si>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</si>
  <si>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</si>
  <si>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</si>
  <si>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</si>
  <si>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</si>
  <si>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</si>
  <si>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</si>
  <si>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</si>
  <si>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</si>
  <si>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</si>
  <si>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</si>
  <si>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</si>
  <si>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</si>
  <si>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</si>
  <si>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</si>
  <si>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</si>
  <si>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</si>
  <si>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</si>
  <si>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</si>
  <si>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</si>
  <si>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</si>
  <si>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</si>
  <si>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</si>
  <si>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</si>
  <si>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</si>
  <si>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</si>
  <si>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</si>
  <si>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</si>
  <si>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</si>
  <si>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</si>
  <si>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</si>
  <si>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</si>
  <si>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</si>
  <si>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</si>
  <si>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</si>
  <si>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</si>
  <si>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</si>
  <si>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</si>
  <si>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</si>
  <si>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</si>
  <si>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</si>
  <si>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</si>
  <si>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</si>
  <si>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</si>
  <si>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</si>
  <si>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</si>
  <si>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</si>
  <si>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</si>
  <si>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</si>
  <si>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</si>
  <si>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</si>
  <si>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</si>
  <si>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</si>
  <si>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</si>
  <si>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</si>
  <si>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</si>
  <si>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</si>
  <si>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</si>
  <si>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</si>
  <si>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</si>
  <si>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</si>
  <si>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</si>
  <si>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</si>
  <si>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</si>
  <si>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</si>
  <si>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</si>
  <si>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</si>
  <si>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</si>
  <si>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</si>
  <si>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</si>
  <si>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</si>
  <si>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</si>
  <si>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</si>
  <si>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</si>
  <si>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</si>
  <si>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</si>
  <si>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</si>
  <si>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</si>
  <si>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</si>
  <si>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</si>
  <si>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</si>
  <si>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</si>
  <si>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</si>
  <si>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</si>
  <si>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</si>
  <si>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</si>
  <si>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</si>
  <si>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</si>
  <si>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</si>
  <si>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</si>
  <si>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</si>
  <si>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</si>
  <si>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</si>
  <si>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</si>
  <si>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</si>
  <si>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</si>
  <si>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</si>
  <si>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</si>
  <si>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</si>
  <si>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</si>
  <si>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</si>
  <si>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</si>
  <si>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</si>
  <si>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</si>
  <si>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</si>
  <si>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</si>
  <si>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</si>
  <si>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</si>
  <si>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</si>
  <si>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</si>
  <si>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</si>
  <si>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</si>
  <si>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</si>
  <si>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</si>
  <si>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</si>
  <si>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</si>
  <si>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</si>
  <si>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</si>
  <si>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</si>
  <si>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</si>
  <si>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</si>
  <si>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</si>
  <si>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</si>
  <si>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</si>
  <si>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</si>
  <si>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</si>
  <si>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</si>
  <si>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</si>
  <si>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</si>
  <si>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</si>
  <si>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</si>
  <si>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</si>
  <si>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</si>
  <si>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</si>
  <si>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</si>
  <si>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</si>
  <si>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</si>
  <si>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</si>
  <si>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</si>
  <si>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</si>
  <si>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</si>
  <si>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</si>
  <si>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</si>
  <si>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</si>
  <si>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</si>
  <si>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</si>
  <si>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</si>
  <si>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</si>
  <si>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</si>
  <si>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</si>
  <si>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</si>
  <si>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</si>
  <si>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</si>
  <si>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</si>
  <si>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</si>
  <si>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</si>
  <si>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</si>
  <si>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</si>
  <si>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</si>
  <si>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</si>
  <si>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</si>
  <si>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</si>
  <si>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</si>
  <si>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</si>
  <si>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</si>
  <si>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</si>
  <si>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</si>
  <si>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</si>
  <si>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</si>
  <si>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</si>
  <si>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</si>
  <si>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</si>
  <si>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</si>
  <si>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</si>
  <si>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</si>
  <si>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</si>
  <si>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</si>
  <si>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</si>
  <si>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</si>
  <si>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</si>
  <si>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</si>
  <si>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</si>
  <si>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</si>
  <si>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</si>
  <si>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</si>
  <si>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</si>
  <si>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</si>
  <si>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</si>
  <si>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</si>
  <si>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</si>
  <si>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</si>
  <si>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</si>
  <si>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</si>
  <si>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</si>
  <si>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</si>
  <si>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</si>
  <si>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</si>
  <si>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</si>
  <si>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</si>
  <si>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</si>
  <si>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</si>
  <si>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</si>
  <si>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</si>
  <si>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</si>
  <si>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</si>
  <si>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</si>
  <si>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</si>
  <si>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</si>
  <si>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</si>
  <si>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</si>
  <si>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</si>
  <si>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</si>
  <si>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</si>
  <si>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</si>
  <si>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</si>
  <si>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</si>
  <si>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</si>
  <si>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</si>
  <si>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</si>
  <si>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</si>
  <si>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</si>
  <si>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</si>
  <si>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</si>
  <si>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</si>
  <si>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</si>
  <si>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</si>
  <si>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</si>
  <si>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</si>
  <si>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</si>
  <si>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</si>
  <si>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</si>
  <si>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</si>
  <si>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</si>
  <si>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</si>
  <si>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</si>
  <si>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</si>
  <si>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</si>
  <si>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</si>
  <si>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</si>
  <si>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</si>
  <si>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</si>
  <si>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</si>
  <si>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</si>
  <si>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</si>
  <si>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</si>
  <si>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</si>
  <si>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</si>
  <si>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</si>
  <si>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</si>
  <si>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</si>
  <si>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</si>
  <si>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</si>
  <si>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</si>
  <si>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</si>
  <si>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</si>
  <si>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</si>
  <si>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</si>
  <si>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</si>
  <si>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</si>
  <si>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</si>
  <si>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</si>
  <si>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</si>
  <si>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</si>
  <si>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</si>
  <si>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</si>
  <si>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</si>
  <si>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</si>
  <si>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</si>
  <si>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</si>
  <si>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</si>
  <si>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</si>
  <si>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</si>
  <si>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</si>
  <si>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</si>
  <si>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</si>
  <si>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</si>
  <si>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</si>
  <si>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</si>
  <si>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</si>
  <si>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</si>
  <si>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</si>
  <si>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</si>
  <si>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</si>
  <si>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</si>
  <si>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</si>
  <si>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</si>
  <si>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</si>
  <si>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</si>
  <si>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</si>
  <si>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</si>
  <si>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</si>
  <si>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</si>
  <si>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</si>
  <si>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</si>
  <si>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</si>
  <si>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</si>
  <si>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</si>
  <si>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</si>
  <si>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</si>
  <si>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</si>
  <si>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</si>
  <si>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</si>
  <si>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</si>
  <si>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</si>
  <si>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</si>
  <si>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</si>
  <si>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</si>
  <si>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</si>
  <si>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</si>
  <si>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</si>
  <si>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</si>
  <si>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</si>
  <si>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</si>
  <si>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</si>
  <si>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</si>
  <si>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</si>
  <si>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</si>
  <si>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</si>
  <si>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</si>
  <si>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</si>
  <si>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</si>
  <si>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</si>
  <si>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</si>
  <si>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</si>
  <si>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</si>
  <si>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</si>
  <si>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</si>
  <si>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</si>
  <si>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</si>
  <si>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</si>
  <si>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</si>
  <si>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</si>
  <si>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</si>
  <si>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</si>
  <si>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</si>
  <si>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</si>
  <si>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</si>
  <si>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</si>
  <si>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</si>
  <si>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</si>
  <si>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</si>
  <si>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</si>
  <si>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</si>
  <si>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</si>
  <si>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</si>
  <si>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</si>
  <si>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</si>
  <si>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</si>
  <si>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</si>
  <si>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</si>
  <si>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</si>
  <si>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</si>
  <si>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</si>
  <si>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</si>
  <si>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</si>
  <si>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</si>
  <si>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</si>
  <si>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</si>
  <si>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</si>
  <si>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</si>
  <si>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</si>
  <si>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</si>
  <si>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</si>
  <si>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</si>
  <si>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</si>
  <si>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</si>
  <si>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</si>
  <si>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</si>
  <si>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</si>
  <si>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</si>
  <si>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</si>
  <si>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</si>
  <si>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</si>
  <si>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</si>
  <si>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</si>
  <si>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</si>
  <si>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</si>
  <si>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</si>
  <si>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</si>
  <si>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</si>
  <si>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</si>
  <si>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</si>
  <si>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</si>
  <si>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</si>
  <si>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</si>
  <si>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</si>
  <si>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</si>
  <si>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</si>
  <si>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</si>
  <si>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</si>
  <si>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</si>
  <si>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</si>
  <si>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</si>
  <si>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</si>
  <si>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</si>
  <si>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</si>
  <si>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</si>
  <si>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</si>
  <si>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</si>
  <si>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</si>
  <si>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</si>
  <si>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</si>
  <si>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</si>
  <si>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</si>
  <si>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</si>
  <si>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</si>
  <si>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</si>
  <si>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</si>
  <si>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</si>
  <si>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</si>
  <si>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</si>
  <si>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</si>
  <si>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</si>
  <si>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</si>
  <si>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</si>
  <si>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</si>
  <si>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</si>
  <si>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</si>
  <si>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</si>
  <si>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</si>
  <si>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</si>
  <si>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</si>
  <si>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</si>
  <si>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</si>
  <si>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</si>
  <si>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</si>
  <si>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</si>
  <si>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</si>
  <si>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</si>
  <si>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</si>
  <si>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</si>
  <si>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</si>
  <si>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</si>
  <si>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</si>
  <si>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</si>
  <si>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</si>
  <si>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</si>
  <si>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</si>
  <si>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</si>
  <si>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</si>
  <si>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</si>
  <si>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</si>
  <si>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</si>
  <si>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</si>
  <si>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</si>
  <si>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</si>
  <si>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</si>
  <si>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</si>
  <si>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</si>
  <si>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</si>
  <si>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</si>
  <si>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</si>
  <si>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</si>
  <si>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</si>
  <si>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</si>
  <si>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</si>
  <si>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</si>
  <si>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</si>
  <si>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</si>
  <si>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</si>
  <si>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</si>
  <si>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</si>
  <si>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</si>
  <si>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</si>
  <si>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</si>
  <si>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</si>
  <si>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</si>
  <si>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</si>
  <si>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</si>
  <si>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</si>
  <si>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</si>
  <si>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</si>
  <si>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</si>
  <si>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</si>
  <si>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</si>
  <si>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</si>
  <si>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</si>
  <si>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</si>
  <si>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</si>
  <si>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</si>
  <si>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</si>
  <si>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</si>
  <si>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</si>
  <si>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</si>
  <si>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</si>
  <si>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</si>
  <si>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</si>
  <si>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</si>
  <si>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</si>
  <si>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</si>
  <si>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</si>
  <si>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</si>
  <si>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</si>
  <si>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</si>
  <si>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</si>
  <si>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</si>
  <si>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</si>
  <si>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</si>
  <si>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</si>
  <si>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</si>
  <si>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</si>
  <si>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</si>
  <si>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</si>
  <si>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</si>
  <si>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</si>
  <si>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</si>
  <si>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</si>
  <si>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</si>
  <si>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</si>
  <si>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</si>
  <si>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</si>
  <si>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</si>
  <si>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</si>
  <si>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</si>
  <si>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</si>
  <si>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</si>
  <si>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</si>
  <si>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</si>
  <si>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</si>
  <si>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</si>
  <si>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</si>
  <si>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</si>
  <si>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</si>
  <si>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</si>
  <si>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</si>
  <si>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</si>
  <si>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</si>
  <si>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</si>
  <si>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</si>
  <si>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</si>
  <si>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</si>
  <si>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</si>
  <si>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</si>
  <si>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</si>
  <si>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</si>
  <si>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</si>
  <si>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</si>
  <si>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</si>
  <si>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</si>
  <si>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</si>
  <si>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</si>
  <si>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</si>
  <si>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</si>
  <si>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</si>
  <si>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</si>
  <si>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</si>
  <si>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</si>
  <si>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</si>
  <si>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</si>
  <si>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</si>
  <si>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</si>
  <si>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</si>
  <si>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</si>
  <si>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</si>
  <si>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</si>
  <si>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</si>
  <si>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</si>
  <si>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</si>
  <si>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</si>
  <si>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</si>
  <si>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</si>
  <si>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</si>
  <si>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</si>
  <si>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</si>
  <si>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</si>
  <si>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</si>
  <si>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</si>
  <si>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</si>
  <si>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</si>
  <si>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</si>
  <si>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</si>
  <si>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</si>
  <si>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</si>
  <si>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</si>
  <si>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</si>
  <si>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</si>
  <si>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</si>
  <si>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</si>
  <si>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</si>
  <si>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</si>
  <si>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</si>
  <si>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</si>
  <si>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</si>
  <si>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</si>
  <si>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</si>
  <si>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</si>
  <si>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</si>
  <si>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</si>
  <si>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</si>
  <si>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</si>
  <si>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</si>
  <si>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</si>
  <si>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</si>
  <si>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</si>
  <si>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</si>
  <si>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</si>
  <si>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</si>
  <si>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</si>
  <si>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</si>
  <si>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</si>
  <si>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</si>
  <si>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</si>
  <si>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</si>
  <si>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</si>
  <si>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</si>
  <si>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</si>
  <si>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</si>
  <si>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</si>
  <si>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</si>
  <si>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</si>
  <si>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</si>
  <si>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</si>
  <si>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</si>
  <si>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</si>
  <si>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</si>
  <si>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</si>
  <si>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</si>
  <si>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</si>
  <si>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</si>
  <si>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</si>
  <si>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</si>
  <si>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</si>
  <si>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</si>
  <si>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</si>
  <si>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</si>
  <si>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</si>
  <si>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</si>
  <si>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</si>
  <si>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</si>
  <si>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</si>
  <si>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</si>
  <si>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</si>
  <si>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</si>
  <si>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</si>
  <si>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</si>
  <si>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</si>
  <si>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</si>
  <si>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</si>
  <si>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</si>
  <si>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</si>
  <si>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</si>
  <si>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</si>
  <si>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</si>
  <si>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</si>
  <si>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</si>
  <si>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</si>
  <si>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</si>
  <si>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</si>
  <si>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</si>
  <si>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</si>
  <si>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</si>
  <si>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</si>
  <si>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</si>
  <si>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</si>
  <si>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</si>
  <si>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</si>
  <si>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</si>
  <si>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</si>
  <si>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</si>
  <si>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</si>
  <si>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</si>
  <si>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</si>
  <si>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</si>
  <si>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</si>
  <si>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</si>
  <si>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</si>
  <si>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</si>
  <si>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</si>
  <si>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</si>
  <si>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</si>
  <si>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</si>
  <si>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</si>
  <si>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</si>
  <si>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</si>
  <si>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</si>
  <si>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</si>
  <si>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</si>
  <si>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</si>
  <si>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</si>
  <si>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</si>
  <si>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</si>
  <si>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</si>
  <si>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</si>
  <si>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</si>
  <si>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</si>
  <si>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</si>
  <si>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</si>
  <si>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</si>
  <si>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</si>
  <si>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</si>
  <si>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</si>
  <si>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</si>
  <si>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</si>
  <si>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</si>
  <si>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</si>
  <si>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</si>
  <si>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</si>
  <si>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</si>
  <si>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</si>
  <si>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</si>
  <si>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</si>
  <si>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</si>
  <si>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</si>
  <si>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</si>
  <si>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</si>
  <si>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</si>
  <si>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</si>
  <si>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</si>
  <si>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</si>
  <si>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</si>
  <si>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</si>
  <si>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</si>
  <si>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</si>
  <si>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</si>
  <si>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</si>
  <si>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</si>
  <si>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</si>
  <si>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</si>
  <si>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</si>
  <si>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</si>
  <si>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</si>
  <si>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</si>
  <si>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</si>
  <si>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</si>
  <si>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</si>
  <si>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</si>
  <si>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</si>
  <si>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</si>
  <si>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</si>
  <si>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</si>
  <si>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</si>
  <si>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</si>
  <si>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</si>
  <si>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</si>
  <si>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</si>
  <si>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</si>
  <si>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</si>
  <si>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</si>
  <si>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</si>
  <si>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</si>
  <si>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</si>
  <si>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</si>
  <si>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</si>
  <si>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</si>
  <si>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</si>
  <si>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</si>
  <si>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</si>
  <si>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</si>
  <si>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</si>
  <si>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</si>
  <si>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</si>
  <si>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</si>
  <si>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</si>
  <si>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</si>
  <si>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</si>
  <si>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</si>
  <si>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</si>
  <si>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</si>
  <si>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</si>
  <si>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</si>
  <si>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</si>
  <si>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</si>
  <si>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</si>
  <si>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</si>
  <si>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</si>
  <si>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</si>
  <si>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</si>
  <si>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</si>
  <si>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</si>
  <si>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</si>
  <si>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</si>
  <si>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</si>
  <si>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</si>
  <si>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</si>
  <si>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</si>
  <si>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</si>
  <si>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</si>
  <si>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</si>
  <si>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</si>
  <si>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</si>
  <si>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</si>
  <si>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</si>
  <si>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</si>
  <si>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</si>
  <si>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</si>
  <si>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</si>
  <si>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</si>
  <si>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</si>
  <si>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</si>
  <si>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</si>
  <si>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</si>
  <si>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</si>
  <si>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</si>
  <si>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</si>
  <si>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</si>
  <si>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</si>
  <si>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</si>
  <si>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</si>
  <si>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</si>
  <si>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</si>
  <si>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</si>
  <si>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</si>
  <si>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</si>
  <si>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</si>
  <si>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</si>
  <si>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</si>
  <si>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</si>
  <si>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</si>
  <si>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</si>
  <si>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</si>
  <si>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</si>
  <si>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</si>
  <si>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</si>
  <si>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</si>
  <si>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</si>
  <si>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</si>
  <si>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</si>
  <si>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</si>
  <si>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</si>
  <si>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</si>
  <si>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</si>
  <si>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</si>
  <si>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</si>
  <si>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</si>
  <si>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</si>
  <si>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</si>
  <si>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</si>
  <si>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</si>
  <si>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</si>
  <si>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</si>
  <si>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</si>
  <si>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</si>
  <si>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</si>
  <si>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</si>
  <si>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</si>
  <si>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</si>
  <si>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</si>
  <si>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</si>
  <si>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</si>
  <si>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</si>
  <si>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</si>
  <si>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</si>
  <si>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</si>
  <si>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</si>
  <si>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</si>
  <si>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</si>
  <si>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</si>
  <si>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</si>
  <si>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</si>
  <si>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</si>
  <si>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</si>
  <si>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</si>
  <si>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</si>
  <si>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</si>
  <si>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</si>
  <si>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</si>
  <si>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</si>
  <si>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</si>
  <si>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</si>
  <si>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</si>
  <si>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</si>
  <si>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</si>
  <si>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</si>
  <si>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</si>
  <si>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</si>
  <si>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</si>
  <si>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</si>
  <si>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</si>
  <si>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</si>
  <si>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</si>
  <si>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</si>
  <si>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</si>
  <si>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</si>
  <si>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</si>
  <si>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</si>
  <si>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</si>
  <si>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</si>
  <si>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</si>
  <si>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</si>
  <si>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</si>
  <si>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</si>
  <si>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</si>
  <si>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</si>
  <si>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</si>
  <si>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</si>
  <si>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</si>
  <si>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</si>
  <si>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</si>
  <si>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</si>
  <si>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</si>
  <si>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</si>
  <si>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</si>
  <si>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</si>
  <si>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</si>
  <si>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</si>
  <si>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</si>
  <si>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</si>
  <si>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</si>
  <si>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</si>
  <si>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</si>
  <si>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</si>
  <si>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</si>
  <si>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</si>
  <si>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</si>
  <si>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</si>
  <si>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</si>
  <si>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</si>
  <si>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</si>
  <si>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</si>
  <si>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</si>
  <si>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</si>
  <si>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</si>
  <si>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</si>
  <si>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</si>
  <si>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</si>
  <si>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</si>
  <si>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</si>
  <si>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</si>
  <si>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</si>
  <si>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</si>
  <si>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</si>
  <si>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</si>
  <si>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</si>
  <si>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</si>
  <si>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</si>
  <si>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</si>
  <si>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</si>
  <si>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</si>
  <si>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</si>
  <si>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</si>
  <si>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</si>
  <si>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</si>
  <si>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</si>
  <si>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</si>
  <si>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</si>
  <si>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</si>
  <si>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</si>
  <si>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</si>
  <si>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</si>
  <si>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</si>
  <si>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</si>
  <si>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</si>
  <si>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</si>
  <si>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</si>
  <si>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</si>
  <si>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</si>
  <si>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</si>
  <si>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</si>
  <si>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</si>
  <si>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</si>
  <si>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</si>
  <si>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</si>
  <si>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</si>
  <si>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</si>
  <si>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</si>
  <si>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</si>
  <si>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</si>
  <si>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</si>
  <si>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</si>
  <si>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</si>
  <si>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</si>
  <si>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</si>
  <si>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</si>
  <si>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</si>
  <si>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</si>
  <si>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</si>
  <si>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</si>
  <si>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</si>
  <si>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</si>
  <si>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</si>
  <si>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</si>
  <si>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</si>
  <si>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</si>
  <si>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</si>
  <si>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</si>
  <si>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</si>
  <si>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</si>
  <si>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</si>
  <si>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</si>
  <si>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</si>
  <si>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</si>
  <si>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</si>
  <si>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</si>
  <si>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</si>
  <si>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</si>
  <si>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</si>
  <si>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</si>
  <si>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</si>
  <si>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</si>
  <si>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</si>
  <si>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</si>
  <si>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</si>
  <si>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</si>
  <si>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</si>
  <si>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</si>
  <si>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</si>
  <si>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</si>
  <si>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</si>
  <si>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</si>
  <si>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</si>
  <si>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</si>
  <si>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</si>
  <si>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</si>
  <si>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</si>
  <si>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</si>
  <si>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</si>
  <si>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</si>
  <si>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</si>
  <si>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</si>
  <si>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</si>
  <si>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</si>
  <si>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</si>
  <si>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</si>
  <si>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</si>
  <si>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</si>
  <si>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</si>
  <si>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</si>
  <si>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</si>
  <si>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</si>
  <si>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</si>
  <si>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</si>
  <si>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</si>
  <si>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</si>
  <si>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</si>
  <si>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</si>
  <si>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</si>
  <si>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</si>
  <si>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</si>
  <si>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</si>
  <si>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</si>
  <si>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</si>
  <si>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</si>
  <si>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</si>
  <si>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</si>
  <si>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</si>
  <si>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</si>
  <si>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</si>
  <si>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</si>
  <si>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</si>
  <si>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</si>
  <si>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</si>
  <si>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</si>
  <si>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</si>
  <si>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</si>
  <si>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</si>
  <si>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</si>
  <si>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</si>
  <si>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</si>
  <si>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</si>
  <si>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</si>
  <si>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</si>
  <si>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</si>
  <si>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</si>
  <si>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</si>
  <si>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</si>
  <si>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</si>
  <si>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</si>
  <si>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</si>
  <si>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</si>
  <si>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</si>
  <si>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</si>
  <si>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</si>
  <si>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</si>
  <si>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</si>
  <si>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</si>
  <si>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</si>
  <si>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</si>
  <si>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</si>
  <si>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</si>
  <si>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</si>
  <si>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</si>
  <si>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</si>
  <si>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</si>
  <si>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</si>
  <si>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</si>
  <si>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</si>
  <si>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</si>
  <si>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</si>
  <si>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</si>
  <si>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</si>
  <si>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</si>
  <si>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</si>
  <si>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</si>
  <si>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</si>
  <si>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</si>
  <si>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</si>
  <si>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</si>
  <si>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</si>
  <si>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</si>
  <si>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</si>
  <si>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</si>
  <si>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</si>
  <si>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</si>
  <si>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</si>
  <si>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</si>
  <si>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</si>
  <si>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</si>
  <si>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</si>
  <si>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</si>
  <si>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</si>
  <si>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</si>
  <si>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</si>
  <si>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</si>
  <si>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</si>
  <si>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</si>
  <si>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</si>
  <si>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</si>
  <si>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</si>
  <si>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</si>
  <si>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</si>
  <si>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</si>
  <si>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</si>
  <si>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</si>
  <si>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</si>
  <si>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</si>
  <si>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</si>
  <si>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</si>
  <si>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</si>
  <si>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</si>
  <si>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</si>
  <si>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</si>
  <si>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</si>
  <si>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</si>
  <si>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</si>
  <si>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</si>
  <si>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</si>
  <si>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</si>
  <si>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</si>
  <si>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</si>
  <si>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</si>
  <si>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</si>
  <si>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</si>
  <si>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</si>
  <si>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</si>
  <si>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</si>
  <si>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</si>
  <si>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</si>
  <si>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</si>
  <si>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</si>
  <si>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</si>
  <si>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</si>
  <si>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</si>
  <si>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</si>
  <si>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</si>
  <si>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</si>
  <si>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</si>
  <si>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</si>
  <si>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</si>
  <si>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</si>
  <si>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</si>
  <si>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</si>
  <si>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</si>
  <si>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</si>
  <si>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</si>
  <si>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</si>
  <si>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</si>
  <si>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</si>
  <si>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</si>
  <si>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</si>
  <si>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</si>
  <si>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</si>
  <si>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</si>
  <si>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</si>
  <si>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</si>
  <si>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</si>
  <si>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</si>
  <si>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</si>
  <si>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</si>
  <si>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</si>
  <si>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</si>
  <si>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</si>
  <si>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</si>
  <si>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</si>
  <si>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</si>
  <si>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</si>
  <si>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</si>
  <si>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</si>
  <si>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</si>
  <si>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</si>
  <si>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</si>
  <si>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</si>
  <si>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</si>
  <si>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</si>
  <si>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</si>
  <si>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</si>
  <si>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</si>
  <si>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</si>
  <si>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</si>
  <si>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</si>
  <si>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</si>
  <si>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</si>
  <si>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</si>
  <si>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</si>
  <si>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</si>
  <si>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</si>
  <si>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</si>
  <si>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</si>
  <si>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</si>
  <si>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</si>
  <si>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</si>
  <si>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</si>
  <si>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</si>
  <si>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</si>
  <si>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</si>
  <si>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</si>
  <si>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</si>
  <si>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</si>
  <si>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</si>
  <si>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</si>
  <si>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</si>
  <si>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</si>
  <si>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</si>
  <si>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</si>
  <si>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</si>
  <si>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</si>
  <si>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</si>
  <si>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</si>
  <si>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</si>
  <si>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</si>
  <si>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</si>
  <si>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</si>
  <si>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</si>
  <si>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</si>
  <si>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</si>
  <si>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</si>
  <si>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</si>
  <si>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</si>
  <si>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</si>
  <si>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</si>
  <si>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</si>
  <si>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</si>
  <si>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</si>
  <si>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</si>
  <si>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</si>
  <si>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</si>
  <si>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</si>
  <si>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</si>
  <si>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</si>
  <si>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</si>
  <si>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</si>
  <si>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</si>
  <si>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</si>
  <si>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</si>
  <si>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</si>
  <si>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</si>
  <si>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</si>
  <si>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</si>
  <si>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</si>
  <si>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</si>
  <si>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</si>
  <si>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</si>
  <si>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</si>
  <si>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</si>
  <si>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</si>
  <si>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</si>
  <si>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</si>
  <si>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</si>
  <si>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</si>
  <si>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</si>
  <si>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</si>
  <si>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</si>
  <si>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</si>
  <si>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</si>
  <si>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</si>
  <si>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</si>
  <si>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</si>
  <si>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</si>
  <si>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</si>
  <si>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</si>
  <si>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</si>
  <si>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</si>
  <si>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</si>
  <si>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</si>
  <si>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</si>
  <si>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</si>
  <si>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</si>
  <si>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</si>
  <si>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</si>
  <si>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</si>
  <si>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</si>
  <si>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</si>
  <si>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</si>
  <si>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</si>
  <si>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</si>
  <si>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</si>
  <si>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</si>
  <si>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</si>
  <si>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</si>
  <si>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</si>
  <si>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</si>
  <si>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</si>
  <si>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</si>
  <si>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</si>
  <si>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</si>
  <si>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</si>
  <si>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</si>
  <si>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</si>
  <si>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</si>
  <si>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</si>
  <si>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</si>
  <si>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</si>
  <si>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</si>
  <si>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</si>
  <si>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</si>
  <si>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</si>
  <si>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</si>
  <si>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</si>
  <si>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</si>
  <si>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</si>
  <si>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</si>
  <si>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</si>
  <si>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</si>
  <si>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</si>
  <si>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</si>
  <si>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</si>
  <si>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</si>
  <si>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</si>
  <si>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</si>
  <si>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</si>
  <si>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</si>
  <si>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</si>
  <si>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</si>
  <si>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</si>
  <si>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</si>
  <si>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</si>
  <si>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</si>
  <si>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</si>
  <si>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</si>
  <si>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</si>
  <si>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</si>
  <si>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</si>
  <si>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</si>
  <si>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</si>
  <si>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</si>
  <si>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</si>
  <si>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</si>
  <si>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</si>
  <si>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</si>
  <si>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</si>
  <si>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</si>
  <si>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</si>
  <si>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</si>
  <si>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</si>
  <si>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</si>
  <si>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</si>
  <si>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</si>
  <si>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</si>
  <si>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</si>
  <si>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</si>
  <si>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</si>
  <si>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</si>
  <si>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</si>
  <si>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</si>
  <si>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</si>
  <si>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</si>
  <si>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</si>
  <si>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</si>
  <si>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</si>
  <si>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</si>
  <si>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</si>
  <si>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</si>
  <si>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</si>
  <si>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</si>
  <si>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</si>
  <si>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</si>
  <si>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</si>
  <si>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</si>
  <si>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</si>
  <si>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</si>
  <si>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</si>
  <si>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</si>
  <si>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</si>
  <si>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</si>
  <si>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</si>
  <si>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</si>
  <si>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</si>
  <si>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</si>
  <si>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</si>
  <si>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</si>
  <si>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</si>
  <si>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</si>
  <si>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</si>
  <si>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</si>
  <si>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</si>
  <si>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</si>
  <si>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</si>
  <si>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</si>
  <si>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</si>
  <si>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</si>
  <si>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</si>
  <si>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</si>
  <si>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</si>
  <si>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</si>
  <si>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</si>
  <si>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</si>
  <si>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</si>
  <si>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</si>
  <si>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</si>
  <si>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</si>
  <si>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</si>
  <si>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</si>
  <si>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</si>
  <si>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</si>
  <si>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</si>
  <si>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</si>
  <si>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</si>
  <si>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</si>
  <si>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</si>
  <si>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</si>
  <si>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</si>
  <si>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</si>
  <si>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</si>
  <si>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</si>
  <si>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</si>
  <si>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</si>
  <si>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</si>
  <si>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</si>
  <si>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</si>
  <si>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</si>
  <si>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</si>
  <si>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</si>
  <si>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</si>
  <si>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</si>
  <si>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</si>
  <si>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</si>
  <si>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</si>
  <si>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</si>
  <si>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</si>
  <si>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</si>
  <si>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</si>
  <si>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</si>
  <si>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</si>
  <si>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</si>
  <si>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</si>
  <si>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</si>
  <si>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</si>
  <si>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</si>
  <si>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</si>
  <si>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</si>
  <si>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</si>
  <si>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</si>
  <si>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</si>
  <si>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</si>
  <si>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</si>
  <si>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</si>
  <si>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</si>
  <si>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</si>
  <si>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</si>
  <si>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</si>
  <si>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</si>
  <si>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</si>
  <si>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</si>
  <si>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</si>
  <si>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</si>
  <si>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</si>
  <si>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</si>
  <si>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</si>
  <si>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</si>
  <si>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</si>
  <si>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</si>
  <si>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</si>
  <si>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</si>
  <si>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</si>
  <si>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</si>
  <si>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</si>
  <si>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</si>
  <si>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</si>
  <si>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</si>
  <si>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</si>
  <si>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</si>
  <si>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</si>
  <si>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</si>
  <si>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</si>
  <si>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</si>
  <si>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</si>
  <si>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</si>
  <si>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</si>
  <si>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</si>
  <si>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</si>
  <si>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</si>
  <si>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</si>
  <si>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</si>
  <si>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</si>
  <si>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</si>
  <si>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</si>
  <si>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</si>
  <si>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</si>
  <si>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</si>
  <si>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</si>
  <si>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</si>
  <si>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</si>
  <si>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</si>
  <si>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</si>
  <si>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</si>
  <si>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</si>
  <si>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</si>
  <si>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</si>
  <si>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</si>
  <si>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</si>
  <si>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</si>
  <si>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</si>
  <si>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</si>
  <si>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</si>
  <si>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</si>
  <si>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</si>
  <si>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</si>
  <si>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</si>
  <si>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</si>
  <si>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</si>
  <si>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</si>
  <si>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</si>
  <si>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</si>
  <si>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</si>
  <si>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</si>
  <si>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</si>
  <si>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</si>
  <si>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</si>
  <si>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</si>
  <si>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</si>
  <si>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</si>
  <si>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</si>
  <si>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</si>
  <si>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</si>
  <si>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</si>
  <si>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</si>
  <si>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</si>
  <si>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</si>
  <si>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</si>
  <si>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</si>
  <si>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</si>
  <si>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</si>
  <si>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</si>
  <si>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</si>
  <si>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</si>
  <si>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</si>
  <si>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</si>
  <si>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</si>
  <si>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</si>
  <si>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</si>
  <si>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</si>
  <si>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</si>
  <si>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</si>
  <si>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</si>
  <si>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</si>
  <si>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</si>
  <si>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</si>
  <si>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</si>
  <si>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</si>
  <si>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</si>
  <si>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</si>
  <si>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</si>
  <si>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</si>
  <si>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</si>
  <si>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</si>
  <si>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</si>
  <si>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</si>
  <si>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</si>
  <si>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</si>
  <si>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</si>
  <si>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</si>
  <si>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</si>
  <si>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</si>
  <si>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</si>
  <si>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</si>
  <si>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</si>
  <si>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</si>
  <si>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</si>
  <si>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</si>
  <si>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</si>
  <si>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</si>
  <si>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</si>
  <si>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</si>
  <si>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</si>
  <si>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</si>
  <si>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</si>
  <si>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</si>
  <si>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</si>
  <si>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</si>
  <si>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</si>
  <si>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</si>
  <si>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</si>
  <si>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</si>
  <si>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</si>
  <si>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</si>
  <si>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</si>
  <si>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</si>
  <si>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</si>
  <si>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</si>
  <si>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</si>
  <si>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</si>
  <si>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</si>
  <si>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</si>
  <si>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</si>
  <si>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</si>
  <si>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</si>
  <si>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</si>
  <si>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</si>
  <si>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</si>
  <si>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</si>
  <si>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</si>
  <si>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</si>
  <si>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</si>
  <si>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</si>
  <si>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</si>
  <si>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</si>
  <si>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</si>
  <si>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</si>
  <si>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</si>
  <si>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</si>
  <si>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</si>
  <si>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</si>
  <si>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</si>
  <si>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</si>
  <si>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</si>
  <si>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</si>
  <si>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</si>
  <si>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</si>
  <si>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</si>
  <si>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</si>
  <si>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</si>
  <si>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</si>
  <si>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</si>
  <si>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</si>
  <si>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</si>
  <si>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</si>
  <si>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</si>
  <si>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</si>
  <si>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</si>
  <si>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</si>
  <si>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</si>
  <si>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</si>
  <si>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</si>
  <si>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</si>
  <si>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</si>
  <si>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</si>
  <si>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</si>
  <si>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</si>
  <si>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</si>
  <si>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</si>
  <si>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</si>
  <si>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</si>
  <si>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</si>
  <si>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</si>
  <si>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</si>
  <si>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</si>
  <si>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</si>
  <si>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</si>
  <si>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</si>
  <si>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</si>
  <si>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</si>
  <si>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</si>
  <si>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</si>
  <si>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</si>
  <si>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</si>
  <si>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</si>
  <si>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</si>
  <si>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</si>
  <si>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</si>
  <si>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</si>
  <si>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</si>
  <si>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</si>
  <si>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</si>
  <si>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</si>
  <si>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</si>
  <si>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</si>
  <si>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</si>
  <si>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</si>
  <si>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</si>
  <si>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</si>
  <si>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</si>
  <si>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</si>
  <si>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</si>
  <si>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</si>
  <si>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</si>
  <si>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</si>
  <si>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</si>
  <si>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</si>
  <si>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</si>
  <si>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</si>
  <si>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</si>
  <si>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</si>
  <si>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</si>
  <si>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</si>
  <si>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</si>
  <si>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</si>
  <si>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</si>
  <si>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</si>
  <si>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</si>
  <si>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</si>
  <si>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</si>
  <si>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</si>
  <si>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</si>
  <si>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</si>
  <si>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</si>
  <si>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</si>
  <si>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</si>
  <si>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</si>
  <si>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</si>
  <si>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</si>
  <si>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</si>
  <si>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</si>
  <si>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</si>
  <si>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</si>
  <si>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</si>
  <si>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</si>
  <si>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</si>
  <si>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</si>
  <si>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</si>
  <si>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</si>
  <si>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</si>
  <si>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</si>
  <si>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</si>
  <si>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</si>
  <si>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</si>
  <si>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</si>
  <si>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</si>
  <si>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</si>
  <si>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</si>
  <si>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</si>
  <si>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</si>
  <si>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</si>
  <si>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</si>
  <si>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</si>
  <si>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</si>
  <si>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</si>
  <si>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</si>
  <si>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</si>
  <si>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</si>
  <si>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</si>
  <si>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</si>
  <si>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</si>
  <si>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</si>
  <si>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</si>
  <si>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</si>
  <si>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</si>
  <si>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</si>
  <si>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</si>
  <si>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</si>
  <si>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</si>
  <si>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</si>
  <si>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</si>
  <si>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</si>
  <si>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</si>
  <si>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</si>
  <si>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</si>
  <si>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</si>
  <si>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</si>
  <si>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</si>
  <si>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</si>
  <si>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</si>
  <si>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</si>
  <si>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</si>
  <si>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</si>
  <si>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</si>
  <si>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</si>
  <si>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</si>
  <si>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</si>
  <si>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</si>
  <si>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</si>
  <si>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</si>
  <si>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</si>
  <si>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</si>
  <si>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</si>
  <si>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</si>
  <si>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</si>
  <si>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</si>
  <si>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</si>
  <si>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</si>
  <si>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</si>
  <si>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</si>
  <si>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</si>
  <si>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</si>
  <si>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</si>
  <si>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</si>
  <si>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</si>
  <si>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</si>
  <si>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</si>
  <si>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</si>
  <si>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</si>
  <si>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</si>
  <si>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</si>
  <si>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</si>
  <si>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</si>
  <si>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</si>
  <si>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</si>
  <si>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</si>
  <si>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</si>
  <si>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</si>
  <si>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</si>
  <si>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</si>
  <si>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</si>
  <si>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</si>
  <si>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</si>
  <si>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</si>
  <si>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</si>
  <si>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</si>
  <si>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</si>
  <si>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</si>
  <si>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</si>
  <si>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</si>
  <si>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</si>
  <si>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</si>
  <si>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</si>
  <si>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</si>
  <si>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</si>
  <si>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</si>
  <si>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</si>
  <si>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</si>
  <si>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</si>
  <si>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</si>
  <si>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</si>
  <si>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</si>
  <si>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</si>
  <si>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</si>
  <si>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</si>
  <si>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</si>
  <si>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</si>
  <si>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</si>
  <si>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</si>
  <si>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</si>
  <si>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</si>
  <si>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</si>
  <si>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</si>
  <si>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</si>
  <si>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</si>
  <si>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</si>
  <si>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</si>
  <si>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</si>
  <si>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</si>
  <si>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</si>
  <si>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</si>
  <si>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</si>
  <si>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</si>
  <si>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</si>
  <si>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</si>
  <si>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</si>
  <si>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</si>
  <si>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</si>
  <si>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</si>
  <si>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</si>
  <si>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</si>
  <si>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</si>
  <si>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</si>
  <si>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</si>
  <si>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</si>
  <si>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</si>
  <si>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</si>
  <si>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</si>
  <si>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</si>
  <si>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</si>
  <si>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</si>
  <si>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</si>
  <si>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</si>
  <si>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</si>
  <si>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</si>
  <si>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</si>
  <si>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</si>
  <si>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</si>
  <si>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</si>
  <si>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</si>
  <si>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</si>
  <si>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</si>
  <si>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</si>
  <si>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</si>
  <si>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</si>
  <si>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</si>
  <si>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</si>
  <si>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</si>
  <si>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</si>
  <si>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</si>
  <si>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</si>
  <si>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</si>
  <si>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</si>
  <si>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</si>
  <si>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</si>
  <si>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</si>
  <si>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</si>
  <si>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</si>
  <si>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</si>
  <si>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</si>
  <si>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</si>
  <si>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</si>
  <si>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</si>
  <si>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</si>
  <si>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</si>
  <si>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</si>
  <si>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</si>
  <si>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</si>
  <si>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</si>
  <si>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</si>
  <si>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</si>
  <si>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</si>
  <si>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</si>
  <si>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</si>
  <si>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</si>
  <si>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</si>
  <si>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</si>
  <si>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</si>
  <si>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</si>
  <si>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</si>
  <si>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</si>
  <si>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</si>
  <si>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</si>
  <si>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</si>
  <si>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</si>
  <si>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</si>
  <si>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</si>
  <si>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</si>
  <si>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</si>
  <si>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</si>
  <si>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</si>
  <si>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</si>
  <si>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</si>
  <si>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</si>
  <si>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</si>
  <si>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</si>
  <si>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</si>
  <si>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</si>
  <si>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</si>
  <si>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</si>
  <si>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</si>
  <si>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</si>
  <si>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</si>
  <si>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</si>
  <si>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</si>
  <si>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</si>
  <si>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</si>
  <si>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</si>
  <si>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</si>
  <si>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</si>
  <si>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</si>
  <si>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</si>
  <si>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</si>
  <si>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</si>
  <si>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</si>
  <si>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</si>
  <si>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</si>
  <si>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</si>
  <si>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</si>
  <si>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</si>
  <si>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</si>
  <si>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</si>
  <si>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</si>
  <si>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</si>
  <si>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</si>
  <si>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</si>
  <si>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</si>
  <si>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</si>
  <si>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</si>
  <si>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</si>
  <si>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</si>
  <si>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</si>
  <si>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</si>
  <si>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</si>
  <si>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</si>
  <si>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</si>
  <si>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</si>
  <si>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</si>
  <si>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</si>
  <si>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</si>
  <si>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</si>
  <si>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</si>
  <si>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</si>
  <si>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</si>
  <si>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</si>
  <si>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</si>
  <si>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</si>
  <si>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</si>
  <si>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</si>
  <si>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</si>
  <si>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</si>
  <si>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</si>
  <si>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</si>
  <si>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</si>
  <si>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</si>
  <si>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</si>
  <si>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</si>
  <si>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</si>
  <si>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</si>
  <si>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</si>
  <si>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</si>
  <si>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</si>
  <si>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</si>
  <si>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</si>
  <si>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</si>
  <si>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</si>
  <si>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</si>
  <si>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</si>
  <si>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</si>
  <si>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</si>
  <si>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</si>
  <si>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</si>
  <si>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</si>
  <si>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</si>
  <si>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</si>
  <si>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</si>
  <si>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</si>
  <si>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</si>
  <si>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</si>
  <si>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</si>
  <si>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</si>
  <si>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</si>
  <si>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</si>
  <si>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</si>
  <si>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</si>
  <si>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</si>
  <si>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</si>
  <si>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</si>
  <si>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</si>
  <si>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</si>
  <si>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</si>
  <si>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</si>
  <si>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</si>
  <si>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</si>
  <si>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</si>
  <si>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</si>
  <si>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</si>
  <si>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</si>
  <si>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</si>
  <si>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</si>
  <si>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</si>
  <si>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</si>
  <si>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</si>
  <si>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</si>
  <si>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</si>
  <si>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</si>
  <si>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</si>
  <si>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</si>
  <si>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</si>
  <si>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</si>
  <si>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</si>
  <si>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</si>
  <si>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</si>
  <si>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</si>
  <si>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</si>
  <si>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</si>
  <si>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</si>
  <si>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</si>
  <si>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</si>
  <si>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</si>
  <si>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</si>
  <si>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</si>
  <si>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</si>
  <si>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</si>
  <si>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</si>
  <si>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</si>
  <si>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</si>
  <si>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</si>
  <si>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</si>
  <si>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</si>
  <si>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</si>
  <si>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</si>
  <si>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</si>
  <si>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</si>
  <si>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</si>
  <si>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</si>
  <si>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</si>
  <si>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</si>
  <si>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</si>
  <si>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</si>
  <si>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</si>
  <si>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</si>
  <si>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</si>
  <si>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</si>
  <si>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</si>
  <si>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</si>
  <si>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</si>
  <si>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</si>
  <si>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</si>
  <si>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</si>
  <si>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</si>
  <si>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</si>
  <si>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</si>
  <si>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</si>
  <si>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</si>
  <si>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</si>
  <si>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</si>
  <si>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</si>
  <si>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</si>
  <si>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</si>
  <si>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</si>
  <si>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</si>
  <si>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</si>
  <si>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</si>
  <si>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</si>
  <si>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</si>
  <si>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</si>
  <si>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</si>
  <si>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</si>
  <si>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</si>
  <si>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</si>
  <si>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</si>
  <si>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</si>
  <si>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</si>
  <si>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</si>
  <si>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</si>
  <si>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</si>
  <si>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</si>
  <si>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</si>
  <si>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</si>
  <si>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</si>
  <si>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</si>
  <si>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</si>
  <si>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</si>
  <si>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</si>
  <si>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</si>
  <si>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</si>
  <si>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</si>
  <si>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</si>
  <si>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</si>
  <si>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</si>
  <si>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</si>
  <si>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</si>
  <si>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</si>
  <si>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</si>
  <si>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</si>
  <si>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</si>
  <si>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</si>
  <si>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</si>
  <si>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</si>
  <si>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</si>
  <si>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</si>
  <si>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</si>
  <si>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</si>
  <si>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</si>
  <si>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</si>
  <si>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</si>
  <si>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</si>
  <si>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</si>
  <si>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</si>
  <si>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</si>
  <si>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</si>
  <si>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</si>
  <si>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</si>
  <si>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</si>
  <si>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</si>
  <si>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</si>
  <si>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</si>
  <si>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</si>
  <si>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</si>
  <si>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</si>
  <si>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</si>
  <si>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</si>
  <si>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</si>
  <si>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</si>
  <si>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</si>
  <si>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</si>
  <si>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</si>
  <si>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</si>
  <si>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</si>
  <si>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</si>
  <si>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</si>
  <si>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</si>
  <si>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</si>
  <si>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</si>
  <si>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</si>
  <si>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</si>
  <si>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</si>
  <si>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</si>
  <si>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</si>
  <si>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</si>
  <si>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</si>
  <si>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</si>
  <si>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</si>
  <si>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</si>
  <si>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</si>
  <si>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</si>
  <si>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</si>
  <si>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</si>
  <si>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</si>
  <si>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</si>
  <si>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</si>
  <si>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</si>
  <si>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</si>
  <si>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</si>
  <si>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</si>
  <si>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</si>
  <si>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</si>
  <si>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</si>
  <si>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</si>
  <si>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</si>
  <si>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</si>
  <si>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</si>
  <si>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</si>
  <si>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</si>
  <si>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</si>
  <si>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</si>
  <si>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</si>
  <si>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</si>
  <si>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</si>
  <si>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</si>
  <si>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</si>
  <si>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</si>
  <si>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</si>
  <si>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</si>
  <si>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</si>
  <si>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</si>
  <si>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</si>
  <si>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</si>
  <si>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</si>
  <si>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</si>
  <si>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</si>
  <si>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</si>
  <si>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</si>
  <si>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</si>
  <si>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</si>
  <si>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</si>
  <si>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</si>
  <si>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</si>
  <si>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</si>
  <si>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</si>
  <si>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</si>
  <si>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</si>
  <si>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</si>
  <si>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</si>
  <si>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</si>
  <si>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</si>
  <si>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</si>
  <si>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</si>
  <si>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</si>
  <si>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</si>
  <si>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</si>
  <si>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</si>
  <si>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</si>
  <si>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</si>
  <si>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</si>
  <si>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</si>
  <si>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</si>
  <si>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</si>
  <si>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</si>
  <si>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</si>
  <si>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</si>
  <si>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</si>
  <si>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</si>
  <si>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</si>
  <si>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</si>
  <si>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</si>
  <si>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</si>
  <si>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</si>
  <si>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</si>
  <si>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</si>
  <si>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</si>
  <si>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</si>
  <si>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</si>
  <si>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</si>
  <si>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</si>
  <si>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</si>
  <si>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</si>
  <si>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</si>
  <si>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</si>
  <si>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</si>
  <si>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</si>
  <si>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</si>
  <si>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</si>
  <si>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</si>
  <si>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</si>
  <si>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</si>
  <si>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</si>
  <si>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</si>
  <si>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</si>
  <si>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</si>
  <si>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</si>
  <si>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</si>
  <si>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</si>
  <si>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</si>
  <si>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</si>
  <si>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</si>
  <si>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</si>
  <si>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</si>
  <si>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</si>
  <si>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</si>
  <si>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</si>
  <si>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</si>
  <si>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</si>
  <si>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</si>
  <si>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</si>
  <si>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</si>
  <si>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</si>
  <si>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</si>
  <si>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</si>
  <si>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</si>
  <si>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</si>
  <si>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</si>
  <si>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</si>
  <si>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</si>
  <si>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</si>
  <si>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</si>
  <si>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</si>
  <si>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</si>
  <si>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</si>
  <si>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</si>
  <si>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</si>
  <si>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</si>
  <si>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</si>
  <si>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</si>
  <si>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</si>
  <si>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</si>
  <si>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</si>
  <si>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</si>
  <si>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</si>
  <si>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</si>
  <si>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</si>
  <si>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</si>
  <si>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</si>
  <si>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</si>
  <si>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</si>
  <si>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</si>
  <si>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</si>
  <si>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</si>
  <si>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</si>
  <si>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</si>
  <si>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</si>
  <si>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</si>
  <si>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</si>
  <si>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</si>
  <si>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</si>
  <si>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</si>
  <si>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</si>
  <si>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</si>
  <si>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</si>
  <si>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</si>
  <si>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</si>
  <si>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</si>
  <si>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</si>
  <si>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</si>
  <si>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</si>
  <si>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</si>
  <si>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</si>
  <si>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</si>
  <si>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</si>
  <si>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</si>
  <si>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</si>
  <si>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</si>
  <si>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</si>
  <si>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</si>
  <si>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</si>
  <si>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</si>
  <si>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</si>
  <si>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</si>
  <si>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</si>
  <si>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</si>
  <si>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</si>
  <si>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</si>
  <si>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</si>
  <si>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</si>
  <si>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</si>
  <si>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</si>
  <si>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</si>
  <si>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</si>
  <si>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</si>
  <si>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</si>
  <si>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</si>
  <si>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</si>
  <si>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</si>
  <si>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</si>
  <si>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</si>
  <si>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</si>
  <si>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</si>
  <si>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</si>
  <si>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</si>
  <si>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</si>
  <si>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</si>
  <si>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</si>
  <si>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</si>
  <si>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</si>
  <si>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</si>
  <si>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</si>
  <si>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</si>
  <si>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</si>
  <si>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</si>
  <si>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</si>
  <si>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</si>
  <si>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</si>
  <si>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</si>
  <si>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</si>
  <si>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</si>
  <si>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</si>
  <si>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</si>
  <si>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</si>
  <si>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</si>
  <si>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</si>
  <si>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</si>
  <si>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</si>
  <si>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</si>
  <si>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</si>
  <si>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</si>
  <si>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</si>
  <si>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</si>
  <si>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</si>
  <si>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</si>
  <si>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</si>
  <si>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</si>
  <si>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</si>
  <si>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</si>
  <si>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</si>
  <si>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</si>
  <si>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</si>
  <si>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</si>
  <si>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</si>
  <si>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</si>
  <si>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</si>
  <si>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</si>
  <si>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</si>
  <si>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</si>
  <si>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</si>
  <si>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</si>
  <si>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</si>
  <si>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</si>
  <si>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</si>
  <si>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</si>
  <si>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</si>
  <si>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</si>
  <si>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</si>
  <si>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</si>
  <si>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</si>
  <si>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</si>
  <si>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</si>
  <si>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</si>
  <si>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</si>
  <si>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</si>
  <si>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</si>
  <si>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</si>
  <si>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</si>
  <si>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</si>
  <si>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</si>
  <si>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</si>
  <si>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</si>
  <si>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</si>
  <si>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</si>
  <si>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</si>
  <si>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</si>
  <si>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</si>
  <si>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</si>
  <si>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</si>
  <si>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</si>
  <si>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</si>
  <si>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</si>
  <si>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</si>
  <si>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</si>
  <si>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</si>
  <si>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</si>
  <si>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</si>
  <si>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</si>
  <si>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</si>
  <si>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</si>
  <si>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</si>
  <si>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</si>
  <si>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</si>
  <si>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</si>
  <si>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</si>
  <si>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</si>
  <si>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</si>
  <si>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</si>
  <si>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</si>
  <si>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</si>
  <si>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</si>
  <si>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</si>
  <si>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</si>
  <si>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</si>
  <si>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</si>
  <si>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</si>
  <si>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</si>
  <si>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</si>
  <si>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</si>
  <si>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</si>
  <si>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</si>
  <si>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</si>
  <si>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</si>
  <si>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</si>
  <si>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</si>
  <si>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</si>
  <si>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</si>
  <si>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</si>
  <si>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</si>
  <si>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</si>
  <si>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</si>
  <si>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</si>
  <si>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</si>
  <si>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</si>
  <si>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</si>
  <si>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</si>
  <si>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</si>
  <si>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</si>
  <si>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</si>
  <si>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</si>
  <si>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</si>
  <si>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</si>
  <si>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</si>
  <si>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</si>
  <si>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</si>
  <si>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</si>
  <si>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</si>
  <si>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</si>
  <si>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</si>
  <si>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</si>
  <si>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</si>
  <si>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</si>
  <si>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</si>
  <si>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</si>
  <si>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</si>
  <si>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</si>
  <si>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</si>
  <si>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</si>
  <si>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</si>
  <si>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</si>
  <si>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</si>
  <si>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</si>
  <si>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</si>
  <si>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</si>
  <si>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</si>
  <si>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</si>
  <si>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</si>
  <si>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</si>
  <si>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</si>
  <si>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</si>
  <si>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</si>
  <si>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</si>
  <si>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</si>
  <si>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</si>
  <si>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</si>
  <si>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</si>
  <si>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</si>
  <si>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</si>
  <si>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</si>
  <si>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</si>
  <si>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</si>
  <si>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</si>
  <si>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</si>
  <si>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</si>
  <si>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</si>
  <si>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</si>
  <si>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</si>
  <si>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</si>
  <si>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</si>
  <si>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</si>
  <si>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</si>
  <si>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</si>
  <si>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</si>
  <si>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</si>
  <si>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</si>
  <si>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</si>
  <si>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</si>
  <si>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</si>
  <si>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</si>
  <si>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</si>
  <si>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</si>
  <si>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</si>
  <si>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</si>
  <si>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</si>
  <si>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</si>
  <si>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</si>
  <si>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</si>
  <si>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</si>
  <si>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</si>
  <si>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</si>
  <si>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</si>
  <si>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</si>
  <si>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</si>
  <si>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</si>
  <si>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</si>
  <si>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</si>
  <si>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</si>
  <si>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</si>
  <si>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</si>
  <si>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</si>
  <si>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</si>
  <si>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</si>
  <si>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</si>
  <si>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</si>
  <si>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</si>
  <si>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</si>
  <si>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</si>
  <si>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</si>
  <si>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</si>
  <si>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</si>
  <si>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</si>
  <si>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</si>
  <si>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</si>
  <si>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</si>
  <si>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</si>
  <si>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</si>
  <si>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</si>
  <si>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</si>
  <si>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</si>
  <si>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</si>
  <si>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</si>
  <si>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</si>
  <si>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</si>
  <si>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</si>
  <si>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</si>
  <si>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</si>
  <si>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</si>
  <si>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</si>
  <si>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</si>
  <si>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</si>
  <si>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</si>
  <si>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</si>
  <si>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</si>
  <si>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</si>
  <si>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</si>
  <si>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</si>
  <si>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</si>
  <si>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</si>
  <si>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</si>
  <si>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</si>
  <si>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</si>
  <si>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</si>
  <si>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</si>
  <si>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</si>
  <si>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</si>
  <si>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</si>
  <si>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</si>
  <si>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</si>
  <si>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</si>
  <si>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</si>
  <si>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</si>
  <si>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</si>
  <si>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</si>
  <si>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</si>
  <si>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</si>
  <si>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</si>
  <si>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</si>
  <si>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</si>
  <si>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</si>
  <si>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</si>
  <si>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</si>
  <si>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</si>
  <si>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</si>
  <si>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</si>
  <si>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</si>
  <si>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</si>
  <si>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</si>
  <si>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</si>
  <si>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</si>
  <si>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</si>
  <si>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</si>
  <si>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</si>
  <si>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</si>
  <si>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</si>
  <si>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</si>
  <si>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</si>
  <si>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</si>
  <si>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</si>
  <si>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</si>
  <si>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</si>
  <si>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</si>
  <si>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</si>
  <si>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</si>
  <si>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</si>
  <si>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</si>
  <si>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</si>
  <si>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</si>
  <si>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</si>
  <si>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</si>
  <si>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</si>
  <si>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</si>
  <si>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</si>
  <si>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</si>
  <si>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</si>
  <si>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</si>
  <si>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</si>
  <si>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</si>
  <si>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</si>
  <si>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</si>
  <si>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</si>
  <si>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</si>
  <si>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</si>
  <si>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</si>
  <si>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</si>
  <si>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</si>
  <si>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</si>
  <si>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</si>
  <si>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</si>
  <si>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</si>
  <si>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</si>
  <si>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</si>
  <si>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</si>
  <si>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</si>
  <si>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</si>
  <si>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</si>
  <si>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</si>
  <si>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</si>
  <si>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</si>
  <si>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</si>
  <si>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</si>
  <si>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</si>
  <si>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</si>
  <si>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</si>
  <si>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</si>
  <si>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</si>
  <si>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</si>
  <si>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</si>
  <si>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</si>
  <si>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</si>
  <si>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</si>
  <si>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</si>
  <si>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</si>
  <si>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</si>
  <si>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</si>
  <si>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</si>
  <si>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</si>
  <si>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</si>
  <si>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</si>
  <si>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</si>
  <si>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</si>
  <si>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</si>
  <si>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</si>
  <si>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</si>
  <si>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</si>
  <si>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</si>
  <si>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</si>
  <si>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</si>
  <si>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</si>
  <si>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</si>
  <si>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</si>
  <si>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</si>
  <si>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</si>
  <si>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</si>
  <si>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</si>
  <si>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</si>
  <si>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</si>
  <si>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</si>
  <si>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</si>
  <si>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</si>
  <si>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</si>
  <si>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</si>
  <si>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</si>
  <si>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</si>
  <si>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</si>
  <si>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</si>
  <si>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</si>
  <si>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</si>
  <si>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</si>
  <si>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</si>
  <si>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</si>
  <si>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</si>
  <si>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</si>
  <si>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</si>
  <si>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</si>
  <si>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</si>
  <si>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</si>
  <si>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</si>
  <si>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</si>
  <si>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</si>
  <si>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</si>
  <si>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</si>
  <si>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</si>
  <si>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</si>
  <si>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</si>
  <si>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</si>
  <si>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</si>
  <si>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</si>
  <si>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</si>
  <si>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</si>
  <si>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</si>
  <si>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</si>
  <si>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</si>
  <si>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</si>
  <si>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</si>
  <si>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</si>
  <si>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</si>
  <si>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</si>
  <si>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</si>
  <si>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</si>
  <si>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</si>
  <si>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</si>
  <si>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</si>
  <si>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</si>
  <si>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</si>
  <si>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</si>
  <si>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</si>
  <si>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</si>
  <si>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</si>
  <si>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</si>
  <si>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</si>
  <si>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</si>
  <si>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</si>
  <si>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</si>
  <si>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</si>
  <si>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</si>
  <si>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</si>
  <si>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</si>
  <si>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</si>
  <si>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</si>
  <si>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</si>
  <si>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</si>
  <si>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</si>
  <si>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</si>
  <si>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</si>
  <si>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</si>
  <si>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</si>
  <si>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</si>
  <si>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</si>
  <si>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</si>
  <si>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</si>
  <si>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</si>
  <si>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</si>
  <si>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</si>
  <si>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</si>
  <si>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</si>
  <si>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</si>
  <si>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</si>
  <si>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</si>
  <si>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</si>
  <si>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</si>
  <si>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</si>
  <si>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</si>
  <si>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</si>
  <si>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</si>
  <si>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</si>
  <si>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</si>
  <si>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</si>
  <si>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</si>
  <si>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</si>
  <si>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</si>
  <si>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</si>
  <si>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</si>
  <si>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</si>
  <si>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</si>
  <si>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</si>
  <si>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</si>
  <si>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</si>
  <si>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</si>
  <si>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</si>
  <si>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</si>
  <si>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</si>
  <si>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</si>
  <si>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</si>
  <si>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</si>
  <si>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</si>
  <si>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</si>
  <si>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</si>
  <si>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</si>
  <si>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</si>
  <si>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</si>
  <si>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</si>
  <si>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</si>
  <si>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</si>
  <si>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</si>
  <si>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</si>
  <si>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</si>
  <si>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</si>
  <si>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</si>
  <si>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</si>
  <si>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</si>
  <si>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</si>
  <si>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</si>
  <si>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</si>
  <si>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</si>
  <si>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</si>
  <si>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</si>
  <si>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</si>
  <si>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</si>
  <si>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</si>
  <si>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</si>
  <si>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</si>
  <si>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</si>
  <si>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</si>
  <si>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</si>
  <si>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</si>
  <si>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</si>
  <si>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</si>
  <si>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</si>
  <si>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</si>
  <si>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</si>
  <si>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</si>
  <si>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</si>
  <si>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</si>
  <si>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</si>
  <si>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</si>
  <si>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</si>
  <si>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</si>
  <si>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</si>
  <si>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</si>
  <si>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</si>
  <si>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</si>
  <si>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</si>
  <si>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</si>
  <si>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</si>
  <si>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</si>
  <si>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</si>
  <si>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</si>
  <si>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</si>
  <si>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</si>
  <si>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</si>
  <si>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</si>
  <si>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</si>
  <si>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</si>
  <si>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</si>
  <si>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</si>
  <si>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</si>
  <si>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</si>
  <si>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</si>
  <si>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</si>
  <si>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</si>
  <si>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</si>
  <si>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</si>
  <si>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</si>
  <si>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</si>
  <si>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</si>
  <si>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</si>
  <si>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</si>
  <si>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</si>
  <si>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</si>
  <si>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</si>
  <si>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</si>
  <si>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</si>
  <si>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</si>
  <si>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</si>
  <si>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</si>
  <si>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</si>
  <si>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</si>
  <si>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</si>
  <si>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</si>
  <si>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</si>
  <si>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</si>
  <si>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</si>
  <si>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</si>
  <si>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</si>
  <si>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</si>
  <si>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</si>
  <si>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</si>
  <si>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</si>
  <si>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</si>
  <si>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</si>
  <si>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</si>
  <si>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</si>
  <si>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</si>
  <si>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</si>
  <si>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</si>
  <si>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</si>
  <si>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</si>
  <si>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</si>
  <si>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</si>
  <si>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</si>
  <si>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</si>
  <si>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</si>
  <si>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</si>
  <si>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</si>
  <si>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</si>
  <si>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</si>
  <si>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</si>
  <si>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</si>
  <si>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</si>
  <si>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</si>
  <si>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</si>
  <si>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</si>
  <si>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</si>
  <si>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</si>
  <si>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</si>
  <si>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</si>
  <si>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</si>
  <si>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</si>
  <si>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</si>
  <si>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</si>
  <si>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</si>
  <si>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</si>
  <si>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</si>
  <si>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</si>
  <si>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</si>
  <si>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</si>
  <si>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</si>
  <si>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</si>
  <si>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</si>
  <si>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</si>
  <si>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</si>
  <si>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</si>
  <si>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</si>
  <si>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</si>
  <si>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</si>
  <si>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</si>
  <si>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</si>
  <si>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</si>
  <si>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</si>
  <si>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</si>
  <si>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</si>
  <si>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</si>
  <si>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</si>
  <si>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</si>
  <si>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</si>
  <si>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</si>
  <si>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</si>
  <si>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</si>
  <si>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</si>
  <si>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</si>
  <si>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</si>
  <si>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</si>
  <si>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</si>
  <si>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</si>
  <si>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</si>
  <si>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</si>
  <si>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</si>
  <si>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</si>
  <si>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</si>
  <si>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</si>
  <si>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</si>
  <si>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</si>
  <si>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</si>
  <si>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</si>
  <si>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</si>
  <si>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</si>
  <si>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</si>
  <si>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</si>
  <si>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</si>
  <si>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</si>
  <si>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</si>
  <si>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</si>
  <si>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</si>
  <si>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</si>
  <si>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</si>
  <si>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</si>
  <si>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</si>
  <si>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</si>
  <si>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</si>
  <si>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</si>
  <si>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</si>
  <si>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</si>
  <si>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</si>
  <si>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</si>
  <si>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</si>
  <si>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</si>
  <si>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</si>
  <si>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</si>
  <si>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</si>
  <si>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</si>
  <si>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</si>
  <si>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</si>
  <si>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</si>
  <si>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</si>
  <si>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</si>
  <si>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</si>
  <si>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</si>
  <si>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</si>
  <si>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</si>
  <si>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</si>
  <si>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</si>
  <si>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</si>
  <si>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</si>
  <si>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</si>
  <si>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</si>
  <si>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</si>
  <si>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</si>
  <si>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</si>
  <si>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</si>
  <si>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</si>
  <si>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</si>
  <si>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</si>
  <si>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</si>
  <si>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</si>
  <si>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</si>
  <si>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</si>
  <si>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</si>
  <si>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</si>
  <si>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</si>
  <si>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</si>
  <si>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</si>
  <si>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</si>
  <si>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</si>
  <si>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</si>
  <si>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</si>
  <si>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</si>
  <si>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</si>
  <si>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</si>
  <si>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</si>
  <si>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</si>
  <si>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</si>
  <si>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</si>
  <si>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</si>
  <si>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</si>
  <si>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</si>
  <si>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</si>
  <si>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</si>
  <si>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</si>
  <si>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</si>
  <si>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</si>
  <si>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</si>
  <si>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</si>
  <si>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</si>
  <si>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</si>
  <si>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</si>
  <si>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</si>
  <si>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</si>
  <si>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</si>
  <si>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</si>
  <si>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</si>
  <si>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</si>
  <si>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</si>
  <si>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</si>
  <si>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</si>
  <si>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</si>
  <si>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</si>
  <si>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</si>
  <si>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</si>
  <si>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</si>
  <si>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</si>
  <si>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</si>
  <si>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</si>
  <si>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</si>
  <si>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</si>
  <si>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</si>
  <si>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</si>
  <si>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</si>
  <si>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</si>
  <si>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</si>
  <si>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</si>
  <si>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</si>
  <si>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</si>
  <si>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</si>
  <si>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</si>
  <si>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</si>
  <si>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</si>
  <si>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</si>
  <si>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</si>
  <si>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</si>
  <si>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</si>
  <si>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</si>
  <si>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</si>
  <si>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</si>
  <si>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</si>
  <si>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</si>
  <si>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</si>
  <si>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</si>
  <si>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</si>
  <si>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</si>
  <si>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</si>
  <si>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</si>
  <si>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</si>
  <si>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</si>
  <si>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</si>
  <si>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</si>
  <si>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</si>
  <si>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</si>
  <si>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</si>
  <si>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</si>
  <si>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</si>
  <si>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</si>
  <si>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</si>
  <si>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</si>
  <si>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</si>
  <si>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</si>
  <si>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</si>
  <si>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</si>
  <si>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</si>
  <si>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</si>
  <si>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</si>
  <si>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</si>
  <si>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</si>
  <si>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</si>
  <si>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</si>
  <si>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</si>
  <si>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</si>
  <si>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</si>
  <si>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</si>
  <si>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</si>
  <si>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</si>
  <si>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</si>
  <si>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</si>
  <si>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</si>
  <si>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</si>
  <si>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</si>
  <si>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</si>
  <si>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</si>
  <si>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</si>
  <si>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</si>
  <si>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</si>
  <si>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</si>
  <si>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</si>
  <si>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</si>
  <si>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</si>
  <si>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</si>
  <si>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</si>
  <si>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</si>
  <si>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</si>
  <si>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</si>
  <si>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</si>
  <si>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</si>
  <si>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</si>
  <si>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</si>
  <si>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</si>
  <si>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</si>
  <si>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</si>
  <si>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</si>
  <si>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</si>
  <si>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</si>
  <si>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</si>
  <si>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</si>
  <si>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</si>
  <si>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</si>
  <si>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</si>
  <si>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</si>
  <si>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</si>
  <si>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</si>
  <si>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</si>
  <si>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</si>
  <si>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</si>
  <si>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</si>
  <si>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</si>
  <si>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</si>
  <si>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</si>
  <si>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</si>
  <si>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</si>
  <si>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</si>
  <si>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</si>
  <si>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</si>
  <si>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</si>
  <si>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</si>
  <si>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</si>
  <si>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</si>
  <si>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</si>
  <si>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</si>
  <si>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</si>
  <si>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</si>
  <si>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</si>
  <si>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</si>
  <si>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</si>
  <si>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</si>
  <si>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</si>
  <si>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</si>
  <si>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</si>
  <si>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</si>
  <si>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</si>
  <si>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</si>
  <si>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</si>
  <si>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</si>
  <si>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</si>
  <si>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</si>
  <si>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</si>
  <si>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</si>
  <si>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</si>
  <si>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</si>
  <si>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</si>
  <si>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</si>
  <si>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</si>
  <si>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</si>
  <si>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</si>
  <si>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</si>
  <si>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</si>
  <si>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</si>
  <si>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</si>
  <si>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</si>
  <si>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</si>
  <si>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</si>
  <si>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</si>
  <si>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</si>
  <si>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</si>
  <si>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</si>
  <si>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</si>
  <si>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</si>
  <si>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</si>
  <si>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</si>
  <si>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</si>
  <si>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</si>
  <si>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</si>
  <si>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</si>
  <si>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</si>
  <si>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</si>
  <si>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</si>
  <si>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</si>
  <si>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</si>
  <si>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</si>
  <si>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</si>
  <si>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</si>
  <si>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</si>
  <si>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</si>
  <si>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</si>
  <si>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</si>
  <si>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</si>
  <si>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</si>
  <si>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</si>
  <si>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</si>
  <si>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</si>
  <si>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</si>
  <si>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</si>
  <si>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</si>
  <si>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</si>
  <si>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</si>
  <si>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</si>
  <si>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</si>
  <si>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</si>
  <si>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</si>
  <si>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</si>
  <si>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</si>
  <si>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</si>
  <si>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</si>
  <si>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</si>
  <si>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</si>
  <si>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</si>
  <si>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</si>
  <si>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</si>
  <si>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</si>
  <si>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</si>
  <si>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</si>
  <si>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</si>
  <si>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</si>
  <si>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</si>
  <si>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</si>
  <si>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</si>
  <si>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</si>
  <si>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</si>
  <si>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</si>
  <si>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</si>
  <si>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</si>
  <si>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</si>
  <si>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</si>
  <si>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</si>
  <si>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</si>
  <si>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</si>
  <si>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</si>
  <si>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</si>
  <si>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</si>
  <si>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</si>
  <si>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</si>
  <si>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</si>
  <si>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</si>
  <si>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</si>
  <si>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</si>
  <si>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</si>
  <si>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</si>
  <si>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</si>
  <si>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</si>
  <si>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</si>
  <si>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</si>
  <si>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</si>
  <si>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</si>
  <si>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</si>
  <si>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</si>
  <si>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</si>
  <si>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</si>
  <si>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</si>
  <si>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</si>
  <si>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</si>
  <si>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</si>
  <si>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</si>
  <si>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</si>
  <si>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</si>
  <si>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</si>
  <si>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</si>
  <si>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</si>
  <si>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</si>
  <si>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</si>
  <si>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</si>
  <si>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</si>
  <si>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</si>
  <si>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</si>
  <si>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</si>
  <si>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</si>
  <si>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</si>
  <si>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</si>
  <si>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</si>
  <si>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</si>
  <si>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</si>
  <si>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</si>
  <si>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</si>
  <si>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</si>
  <si>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</si>
  <si>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</si>
  <si>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</si>
  <si>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</si>
  <si>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</si>
  <si>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</si>
  <si>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</si>
  <si>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</si>
  <si>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</si>
  <si>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</si>
  <si>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</si>
  <si>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</si>
  <si>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</si>
  <si>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</si>
  <si>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</si>
  <si>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</si>
  <si>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</si>
  <si>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</si>
  <si>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</si>
  <si>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</si>
  <si>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</si>
  <si>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</si>
  <si>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</si>
  <si>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</si>
  <si>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</si>
  <si>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</si>
  <si>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</si>
  <si>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</si>
  <si>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</si>
  <si>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</si>
  <si>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</si>
  <si>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</si>
  <si>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</si>
  <si>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</si>
  <si>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</si>
  <si>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</si>
  <si>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</si>
  <si>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</si>
  <si>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</si>
  <si>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</si>
  <si>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</si>
  <si>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</si>
  <si>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</si>
  <si>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</si>
  <si>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</si>
  <si>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</si>
  <si>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</si>
  <si>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</si>
  <si>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</si>
  <si>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</si>
  <si>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</si>
  <si>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</si>
  <si>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</si>
  <si>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</si>
  <si>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</si>
  <si>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</si>
  <si>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</si>
  <si>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</si>
  <si>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</si>
  <si>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</si>
  <si>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</si>
  <si>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</si>
  <si>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</si>
  <si>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</si>
  <si>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</si>
  <si>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</si>
  <si>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</si>
  <si>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</si>
  <si>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</si>
  <si>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</si>
  <si>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</si>
  <si>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</si>
  <si>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</si>
  <si>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</si>
  <si>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</si>
  <si>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</si>
  <si>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</si>
  <si>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</si>
  <si>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</si>
  <si>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</si>
  <si>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</si>
  <si>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</si>
  <si>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</si>
  <si>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</si>
  <si>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</si>
  <si>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</si>
  <si>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</si>
  <si>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</si>
  <si>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</si>
  <si>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</si>
  <si>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</si>
  <si>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</si>
  <si>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</si>
  <si>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</si>
  <si>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</si>
  <si>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</si>
  <si>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</si>
  <si>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</si>
  <si>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</si>
  <si>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</si>
  <si>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</si>
  <si>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</si>
  <si>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</si>
  <si>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</si>
  <si>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</si>
  <si>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</si>
  <si>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</si>
  <si>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</si>
  <si>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</si>
  <si>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</si>
  <si>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</si>
  <si>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</si>
  <si>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</si>
  <si>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</si>
  <si>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</si>
  <si>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</si>
  <si>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</si>
  <si>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</si>
  <si>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</si>
  <si>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</si>
  <si>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</si>
  <si>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</si>
  <si>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</si>
  <si>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</si>
  <si>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</si>
  <si>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</si>
  <si>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</si>
  <si>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</si>
  <si>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</si>
  <si>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</si>
  <si>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</si>
  <si>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</si>
  <si>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</si>
  <si>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</si>
  <si>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</si>
  <si>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</si>
  <si>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</si>
  <si>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</si>
  <si>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</si>
  <si>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</si>
  <si>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</si>
  <si>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</si>
  <si>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</si>
  <si>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</si>
  <si>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</si>
  <si>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</si>
  <si>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</si>
  <si>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</si>
  <si>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</si>
  <si>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</si>
  <si>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</si>
  <si>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</si>
  <si>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</si>
  <si>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</si>
  <si>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</si>
  <si>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</si>
  <si>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</si>
  <si>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</si>
  <si>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</si>
  <si>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</si>
  <si>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</si>
  <si>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</si>
  <si>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</si>
  <si>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</si>
  <si>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</si>
  <si>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</si>
  <si>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</si>
  <si>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</si>
  <si>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</si>
  <si>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</si>
  <si>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</si>
  <si>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</si>
  <si>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</si>
  <si>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</si>
  <si>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</si>
  <si>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</si>
  <si>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</si>
  <si>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</si>
  <si>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</si>
  <si>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</si>
  <si>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</si>
  <si>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</si>
  <si>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</si>
  <si>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</si>
  <si>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</si>
  <si>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</si>
  <si>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</si>
  <si>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</si>
  <si>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</si>
  <si>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</si>
  <si>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</si>
  <si>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</si>
  <si>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</si>
  <si>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</si>
  <si>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</si>
  <si>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</si>
  <si>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</si>
  <si>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</si>
  <si>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</si>
  <si>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</si>
  <si>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</si>
  <si>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</si>
  <si>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</si>
  <si>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</si>
  <si>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</si>
  <si>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</si>
  <si>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</si>
  <si>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</si>
  <si>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</si>
  <si>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</si>
  <si>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</si>
  <si>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</si>
  <si>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</si>
  <si>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</si>
  <si>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</si>
  <si>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</si>
  <si>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</si>
  <si>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</si>
  <si>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</si>
  <si>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</si>
  <si>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</si>
  <si>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</si>
  <si>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</si>
  <si>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</si>
  <si>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</si>
  <si>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</si>
  <si>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</si>
  <si>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</si>
  <si>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</si>
  <si>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</si>
  <si>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</si>
  <si>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</si>
  <si>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</si>
  <si>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</si>
  <si>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</si>
  <si>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</si>
  <si>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</si>
  <si>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</si>
  <si>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</si>
  <si>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</si>
  <si>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</si>
  <si>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</si>
  <si>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</si>
  <si>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</si>
  <si>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</si>
  <si>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</si>
  <si>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</si>
  <si>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</si>
  <si>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</si>
  <si>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</si>
  <si>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</si>
  <si>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</si>
  <si>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</si>
  <si>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</si>
  <si>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</si>
  <si>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</si>
  <si>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</si>
  <si>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</si>
  <si>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</si>
  <si>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</si>
  <si>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</si>
  <si>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</si>
  <si>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</si>
  <si>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</si>
  <si>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</si>
  <si>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</si>
  <si>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</si>
  <si>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</si>
  <si>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</si>
  <si>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</si>
  <si>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</si>
  <si>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</si>
  <si>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</si>
  <si>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</si>
  <si>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</si>
  <si>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</si>
  <si>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</si>
  <si>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</si>
  <si>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</si>
  <si>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</si>
  <si>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</si>
  <si>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</si>
  <si>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</si>
  <si>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</si>
  <si>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</si>
  <si>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</si>
  <si>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</si>
  <si>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</si>
  <si>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</si>
  <si>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</si>
  <si>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</si>
  <si>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</si>
  <si>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</si>
  <si>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</si>
  <si>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</si>
  <si>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</si>
  <si>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</si>
  <si>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</si>
  <si>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</si>
  <si>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</si>
  <si>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</si>
  <si>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</si>
  <si>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</si>
  <si>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</si>
  <si>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</si>
  <si>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</si>
  <si>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</si>
  <si>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</si>
  <si>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</si>
  <si>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</si>
  <si>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</si>
  <si>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</si>
  <si>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</si>
  <si>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</si>
  <si>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</si>
  <si>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</si>
  <si>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</si>
  <si>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</si>
  <si>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</si>
  <si>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</si>
  <si>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</si>
  <si>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</si>
  <si>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</si>
  <si>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</si>
  <si>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</si>
  <si>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</si>
  <si>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</si>
  <si>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</si>
  <si>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</si>
  <si>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</si>
  <si>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</si>
  <si>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</si>
  <si>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</si>
  <si>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</si>
  <si>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</si>
  <si>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</si>
  <si>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</si>
  <si>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</si>
  <si>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</si>
  <si>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</si>
  <si>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</si>
  <si>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</si>
  <si>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</si>
  <si>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</si>
  <si>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</si>
  <si>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</si>
  <si>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</si>
  <si>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</si>
  <si>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</si>
  <si>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</si>
  <si>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</si>
  <si>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</si>
  <si>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</si>
  <si>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</si>
  <si>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</si>
  <si>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</si>
  <si>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</si>
  <si>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</si>
  <si>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</si>
  <si>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</si>
  <si>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</si>
  <si>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</si>
  <si>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</si>
  <si>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</si>
  <si>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</si>
  <si>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</si>
  <si>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</si>
  <si>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</si>
  <si>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</si>
  <si>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</si>
  <si>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</si>
  <si>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</si>
  <si>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</si>
  <si>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</si>
  <si>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</si>
  <si>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</si>
  <si>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</si>
  <si>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</si>
  <si>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</si>
  <si>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</si>
  <si>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</si>
  <si>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</si>
  <si>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</si>
  <si>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</si>
  <si>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</si>
  <si>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</si>
  <si>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</si>
  <si>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</si>
  <si>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</si>
  <si>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</si>
  <si>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</si>
  <si>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</si>
  <si>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</si>
  <si>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</si>
  <si>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</si>
  <si>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</si>
  <si>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</si>
  <si>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</si>
  <si>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</si>
  <si>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</si>
  <si>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</si>
  <si>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</si>
  <si>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</si>
  <si>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</si>
  <si>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</si>
  <si>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</si>
  <si>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</si>
  <si>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</si>
  <si>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</si>
  <si>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</si>
  <si>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</si>
  <si>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</si>
  <si>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</si>
  <si>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</si>
  <si>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</si>
  <si>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</si>
  <si>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</si>
  <si>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</si>
  <si>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</si>
  <si>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</si>
  <si>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</si>
  <si>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</si>
  <si>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</si>
  <si>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</si>
  <si>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</si>
  <si>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</si>
  <si>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</si>
  <si>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</si>
  <si>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</si>
  <si>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</si>
  <si>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</si>
  <si>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</si>
  <si>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</si>
  <si>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</si>
  <si>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</si>
  <si>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</si>
  <si>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</si>
  <si>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</si>
  <si>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</si>
  <si>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</si>
  <si>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</si>
  <si>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</si>
  <si>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</si>
  <si>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</si>
  <si>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</si>
  <si>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</si>
  <si>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</si>
  <si>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</si>
  <si>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</si>
  <si>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</si>
  <si>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</si>
  <si>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</si>
  <si>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</si>
  <si>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</si>
  <si>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</si>
  <si>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</si>
  <si>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</si>
  <si>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</si>
  <si>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</si>
  <si>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</si>
  <si>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</si>
  <si>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</si>
  <si>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</si>
  <si>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</si>
  <si>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</si>
  <si>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</si>
  <si>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</si>
  <si>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</si>
  <si>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</si>
  <si>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</si>
  <si>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</si>
  <si>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</si>
  <si>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</si>
  <si>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</si>
  <si>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</si>
  <si>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</si>
  <si>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</si>
  <si>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</si>
  <si>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</si>
  <si>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</si>
  <si>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</si>
  <si>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</si>
  <si>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</si>
  <si>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</si>
  <si>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</si>
  <si>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</si>
  <si>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</si>
  <si>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</si>
  <si>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</si>
  <si>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</si>
  <si>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</si>
  <si>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</si>
  <si>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</si>
  <si>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</si>
  <si>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</si>
  <si>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</si>
  <si>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</si>
  <si>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</si>
  <si>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</si>
  <si>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</si>
  <si>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</si>
  <si>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</si>
  <si>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</si>
  <si>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</si>
  <si>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</si>
  <si>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</si>
  <si>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</si>
  <si>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</si>
  <si>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</si>
  <si>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</si>
  <si>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</si>
  <si>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</si>
  <si>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</si>
  <si>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</si>
  <si>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</si>
  <si>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</si>
  <si>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</si>
  <si>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</si>
  <si>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</si>
  <si>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</si>
  <si>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</si>
  <si>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</si>
  <si>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</si>
  <si>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</si>
  <si>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</si>
  <si>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</si>
  <si>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</si>
  <si>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</si>
  <si>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</si>
  <si>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</si>
  <si>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</si>
  <si>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</si>
  <si>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</si>
  <si>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</si>
  <si>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</si>
  <si>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</si>
  <si>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</si>
  <si>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</si>
  <si>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</si>
  <si>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</si>
  <si>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</si>
  <si>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</si>
  <si>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</si>
  <si>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</si>
  <si>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</si>
  <si>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</si>
  <si>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</si>
  <si>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</si>
  <si>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</si>
  <si>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</si>
  <si>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</si>
  <si>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</si>
  <si>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</si>
  <si>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</si>
  <si>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</si>
  <si>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</si>
  <si>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</si>
  <si>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</si>
  <si>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</si>
  <si>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</si>
  <si>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</si>
  <si>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</si>
  <si>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</si>
  <si>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</si>
  <si>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</si>
  <si>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</si>
  <si>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</si>
  <si>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</si>
  <si>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</si>
  <si>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</si>
  <si>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</si>
  <si>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</si>
  <si>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</si>
  <si>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</si>
  <si>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</si>
  <si>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</si>
  <si>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</si>
  <si>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</si>
  <si>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</si>
  <si>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</si>
  <si>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</si>
  <si>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</si>
  <si>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</si>
  <si>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</si>
  <si>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</si>
  <si>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</si>
  <si>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</si>
  <si>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</si>
  <si>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</si>
  <si>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</si>
  <si>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</si>
  <si>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</si>
  <si>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</si>
  <si>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</si>
  <si>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</si>
  <si>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</si>
  <si>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</si>
  <si>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</si>
  <si>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</si>
  <si>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</si>
  <si>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</si>
  <si>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</si>
  <si>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</si>
  <si>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</si>
  <si>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</si>
  <si>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</si>
  <si>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</si>
  <si>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</si>
  <si>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</si>
  <si>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</si>
  <si>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</si>
  <si>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</si>
  <si>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</si>
  <si>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</si>
  <si>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</si>
  <si>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</si>
  <si>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</si>
  <si>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</si>
  <si>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</si>
  <si>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</si>
  <si>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</si>
  <si>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</si>
  <si>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</si>
  <si>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</si>
  <si>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</si>
  <si>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</si>
  <si>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</si>
  <si>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</si>
  <si>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</si>
  <si>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</si>
  <si>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</si>
  <si>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</si>
  <si>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</si>
  <si>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</si>
  <si>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</si>
  <si>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</si>
  <si>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</si>
  <si>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</si>
  <si>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</si>
  <si>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</si>
  <si>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</si>
  <si>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</si>
  <si>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</si>
  <si>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</si>
  <si>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</si>
  <si>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</si>
  <si>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</si>
  <si>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</si>
  <si>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</si>
  <si>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</si>
  <si>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</si>
  <si>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</si>
  <si>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</si>
  <si>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</si>
  <si>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</si>
  <si>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</si>
  <si>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</si>
  <si>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</si>
  <si>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</si>
  <si>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</si>
  <si>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</si>
  <si>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</si>
  <si>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</si>
  <si>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</si>
  <si>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</si>
  <si>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</si>
  <si>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</si>
  <si>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</si>
  <si>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</si>
  <si>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</si>
  <si>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</si>
  <si>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</si>
  <si>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</si>
  <si>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</si>
  <si>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</si>
  <si>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</si>
  <si>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</si>
  <si>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</si>
  <si>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</si>
  <si>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</si>
  <si>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</si>
  <si>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</si>
  <si>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</si>
  <si>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</si>
  <si>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</si>
  <si>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</si>
  <si>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</si>
  <si>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</si>
  <si>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</si>
  <si>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</si>
  <si>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</si>
  <si>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</si>
  <si>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</si>
  <si>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</si>
  <si>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</si>
  <si>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</si>
  <si>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</si>
  <si>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</si>
  <si>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</si>
  <si>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</si>
  <si>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</si>
  <si>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</si>
  <si>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</si>
  <si>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</si>
  <si>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</si>
  <si>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</si>
  <si>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</si>
  <si>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</si>
  <si>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</si>
  <si>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</si>
  <si>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</si>
  <si>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</si>
  <si>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</si>
  <si>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</si>
  <si>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</si>
  <si>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</si>
  <si>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</si>
  <si>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</si>
  <si>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</si>
  <si>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</si>
  <si>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</si>
  <si>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</si>
  <si>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</si>
  <si>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</si>
  <si>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</si>
  <si>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</si>
  <si>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</si>
  <si>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</si>
  <si>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</si>
  <si>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</si>
  <si>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</si>
  <si>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</si>
  <si>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</si>
  <si>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</si>
  <si>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</si>
  <si>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</si>
  <si>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</si>
  <si>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</si>
  <si>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</si>
  <si>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</si>
  <si>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</si>
  <si>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</si>
  <si>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</si>
  <si>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</si>
  <si>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</si>
  <si>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</si>
  <si>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</si>
  <si>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</si>
  <si>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</si>
  <si>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</si>
  <si>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</si>
  <si>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</si>
  <si>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</si>
  <si>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</si>
  <si>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</si>
  <si>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</si>
  <si>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</si>
  <si>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</si>
  <si>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</si>
  <si>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</si>
  <si>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</si>
  <si>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</si>
  <si>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</si>
  <si>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</si>
  <si>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</si>
  <si>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</si>
  <si>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</si>
  <si>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</si>
  <si>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</si>
  <si>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</si>
  <si>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</si>
  <si>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</si>
  <si>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</si>
  <si>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</si>
  <si>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</si>
  <si>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</si>
  <si>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</si>
  <si>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</si>
  <si>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</si>
  <si>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</si>
  <si>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</si>
  <si>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</si>
  <si>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</si>
  <si>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</si>
  <si>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</si>
  <si>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</si>
  <si>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</si>
  <si>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</si>
  <si>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</si>
  <si>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</si>
  <si>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</si>
  <si>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</si>
  <si>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</si>
  <si>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</si>
  <si>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</si>
  <si>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</si>
  <si>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</si>
  <si>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</si>
  <si>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</si>
  <si>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</si>
  <si>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</si>
  <si>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</si>
  <si>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</si>
  <si>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</si>
  <si>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</si>
  <si>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</si>
  <si>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</si>
  <si>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</si>
  <si>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</si>
  <si>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</si>
  <si>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</si>
  <si>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</si>
  <si>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</si>
  <si>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</si>
  <si>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</si>
  <si>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</si>
  <si>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</si>
  <si>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</si>
  <si>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</si>
  <si>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</si>
  <si>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</si>
  <si>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</si>
  <si>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</si>
  <si>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</si>
  <si>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</si>
  <si>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</si>
  <si>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</si>
  <si>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</si>
  <si>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</si>
  <si>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</si>
  <si>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</si>
  <si>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</si>
  <si>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</si>
  <si>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</si>
  <si>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</si>
  <si>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</si>
  <si>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</si>
  <si>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</si>
  <si>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</si>
  <si>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</si>
  <si>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</si>
  <si>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</si>
  <si>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</si>
  <si>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</si>
  <si>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</si>
  <si>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</si>
  <si>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</si>
  <si>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</si>
  <si>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</si>
  <si>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</si>
  <si>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</si>
  <si>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</si>
  <si>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</si>
  <si>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</si>
  <si>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</si>
  <si>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</si>
  <si>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</si>
  <si>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</si>
  <si>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</si>
  <si>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</si>
  <si>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</si>
  <si>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</si>
  <si>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</si>
  <si>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</si>
  <si>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</si>
  <si>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</si>
  <si>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</si>
  <si>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</si>
  <si>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</si>
  <si>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</si>
  <si>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</si>
  <si>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</si>
  <si>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</si>
  <si>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</si>
  <si>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</si>
  <si>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</si>
  <si>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</si>
  <si>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</si>
  <si>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</si>
  <si>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</si>
  <si>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</si>
  <si>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</si>
  <si>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</si>
  <si>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</si>
  <si>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</si>
  <si>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</si>
  <si>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</si>
  <si>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</si>
  <si>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</si>
  <si>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</si>
  <si>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</si>
  <si>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</si>
  <si>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</si>
  <si>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</si>
  <si>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</si>
  <si>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</si>
  <si>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</si>
  <si>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</si>
  <si>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</si>
  <si>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</si>
  <si>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</si>
  <si>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</si>
  <si>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</si>
  <si>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</si>
  <si>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</si>
  <si>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</si>
  <si>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</si>
  <si>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</si>
  <si>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</si>
  <si>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</si>
  <si>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</si>
  <si>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</si>
  <si>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</si>
  <si>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</si>
  <si>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</si>
  <si>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</si>
  <si>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</si>
  <si>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</si>
  <si>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</si>
  <si>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</si>
  <si>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</si>
  <si>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</si>
  <si>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</si>
  <si>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</si>
  <si>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</si>
  <si>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</si>
  <si>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</si>
  <si>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</si>
  <si>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</si>
  <si>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</si>
  <si>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</si>
  <si>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</si>
  <si>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</si>
  <si>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</si>
  <si>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</si>
  <si>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</si>
  <si>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</si>
  <si>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</si>
  <si>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</si>
  <si>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</si>
  <si>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</si>
  <si>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</si>
  <si>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</si>
  <si>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</si>
  <si>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</si>
  <si>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</si>
  <si>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</si>
  <si>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</si>
  <si>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</si>
  <si>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</si>
  <si>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</si>
  <si>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</si>
  <si>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</si>
  <si>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</si>
  <si>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</si>
  <si>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</si>
  <si>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</si>
  <si>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</si>
  <si>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</si>
  <si>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</si>
  <si>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</si>
  <si>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</si>
  <si>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</si>
  <si>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</si>
  <si>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</si>
  <si>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</si>
  <si>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</si>
  <si>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</si>
  <si>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</si>
  <si>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</si>
  <si>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</si>
  <si>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</si>
  <si>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</si>
  <si>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</si>
  <si>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</si>
  <si>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</si>
  <si>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</si>
  <si>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</si>
  <si>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</si>
  <si>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</si>
  <si>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</si>
  <si>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</si>
  <si>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</si>
  <si>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</si>
  <si>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</si>
  <si>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</si>
  <si>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</si>
  <si>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</si>
  <si>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</si>
  <si>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</si>
  <si>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</si>
  <si>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</si>
  <si>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</si>
  <si>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</si>
  <si>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</si>
  <si>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</si>
  <si>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</si>
  <si>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</si>
  <si>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</si>
  <si>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</si>
  <si>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</si>
  <si>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</si>
  <si>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</si>
  <si>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</si>
  <si>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</si>
  <si>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</si>
  <si>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</si>
  <si>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</si>
  <si>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</si>
  <si>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</si>
  <si>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</si>
  <si>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</si>
  <si>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</si>
  <si>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</si>
  <si>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</si>
  <si>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</si>
  <si>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</si>
  <si>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</si>
  <si>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</si>
  <si>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</si>
  <si>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</si>
  <si>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</si>
  <si>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</si>
  <si>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</si>
  <si>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</si>
  <si>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</si>
  <si>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</si>
  <si>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</si>
  <si>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</si>
  <si>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</si>
  <si>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</si>
  <si>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</si>
  <si>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</si>
  <si>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</si>
  <si>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</si>
  <si>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</si>
  <si>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</si>
  <si>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</si>
  <si>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</si>
  <si>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</si>
  <si>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</si>
  <si>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</si>
  <si>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</si>
  <si>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</si>
  <si>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</si>
  <si>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</si>
  <si>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</si>
  <si>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</si>
  <si>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</si>
  <si>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</si>
  <si>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</si>
  <si>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</si>
  <si>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</si>
  <si>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</si>
  <si>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</si>
  <si>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</si>
  <si>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</si>
  <si>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</si>
  <si>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</si>
  <si>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</si>
  <si>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</si>
  <si>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</si>
  <si>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</si>
  <si>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</si>
  <si>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</si>
  <si>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</si>
  <si>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</si>
  <si>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</si>
  <si>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</si>
  <si>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</si>
  <si>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</si>
  <si>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</si>
  <si>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</si>
  <si>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</si>
  <si>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</si>
  <si>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</si>
  <si>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</si>
  <si>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</si>
  <si>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</si>
  <si>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</si>
  <si>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</si>
  <si>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</si>
  <si>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</si>
  <si>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</si>
  <si>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</si>
  <si>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</si>
  <si>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</si>
  <si>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</si>
  <si>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</si>
  <si>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</si>
  <si>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</si>
  <si>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</si>
  <si>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</si>
  <si>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</si>
  <si>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</si>
  <si>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</si>
  <si>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</si>
  <si>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</si>
  <si>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</si>
  <si>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</si>
  <si>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</si>
  <si>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</si>
  <si>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</si>
  <si>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</si>
  <si>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</si>
  <si>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</si>
  <si>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</si>
  <si>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</si>
  <si>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</si>
  <si>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</si>
  <si>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</si>
  <si>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</si>
  <si>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</si>
  <si>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</si>
  <si>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</si>
  <si>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</si>
  <si>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</si>
  <si>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</si>
  <si>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</si>
  <si>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</si>
  <si>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</si>
  <si>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</si>
  <si>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</si>
  <si>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</si>
  <si>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</si>
  <si>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</si>
  <si>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</si>
  <si>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</si>
  <si>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</si>
  <si>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</si>
  <si>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</si>
  <si>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</si>
  <si>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</si>
  <si>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</si>
  <si>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</si>
  <si>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</si>
  <si>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</si>
  <si>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</si>
  <si>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</si>
  <si>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</si>
  <si>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</si>
  <si>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</si>
  <si>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</si>
  <si>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</si>
  <si>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</si>
  <si>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</si>
  <si>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</si>
  <si>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</si>
  <si>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</si>
  <si>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</si>
  <si>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</si>
  <si>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</si>
  <si>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</si>
  <si>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</si>
  <si>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</si>
  <si>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</si>
  <si>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</si>
  <si>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</si>
  <si>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</si>
  <si>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</si>
  <si>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</si>
  <si>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</si>
  <si>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</si>
  <si>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</si>
  <si>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</si>
  <si>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</si>
  <si>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</si>
  <si>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</si>
  <si>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</si>
  <si>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</si>
  <si>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</si>
  <si>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</si>
  <si>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</si>
  <si>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</si>
  <si>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</si>
  <si>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</si>
  <si>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</si>
  <si>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</si>
  <si>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</si>
  <si>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</si>
  <si>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</si>
  <si>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</si>
  <si>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</si>
  <si>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</si>
  <si>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</si>
  <si>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</si>
  <si>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</si>
  <si>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</si>
  <si>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</si>
  <si>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</si>
  <si>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</si>
  <si>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</si>
  <si>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</si>
  <si>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</si>
  <si>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</si>
  <si>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</si>
  <si>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</si>
  <si>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</si>
  <si>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</si>
  <si>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</si>
  <si>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</si>
  <si>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</si>
  <si>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</si>
  <si>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</si>
  <si>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</si>
  <si>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</si>
  <si>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</si>
  <si>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</si>
  <si>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</si>
  <si>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</si>
  <si>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</si>
  <si>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</si>
  <si>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</si>
  <si>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</si>
  <si>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</si>
  <si>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</si>
  <si>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</si>
  <si>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</si>
  <si>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</si>
  <si>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</si>
  <si>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</si>
  <si>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</si>
  <si>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</si>
  <si>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</si>
  <si>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</si>
  <si>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</si>
  <si>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</si>
  <si>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</si>
  <si>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</si>
  <si>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</si>
  <si>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</si>
  <si>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</si>
  <si>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</si>
  <si>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</si>
  <si>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</si>
  <si>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</si>
  <si>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</si>
  <si>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</si>
  <si>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</si>
  <si>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</si>
  <si>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</si>
  <si>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</si>
  <si>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</si>
  <si>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</si>
  <si>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</si>
  <si>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</si>
  <si>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</si>
  <si>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</si>
  <si>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</si>
  <si>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</si>
  <si>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</si>
  <si>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</si>
  <si>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</si>
  <si>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</si>
  <si>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</si>
  <si>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</si>
  <si>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</si>
  <si>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</si>
  <si>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</si>
  <si>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</si>
  <si>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</si>
  <si>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</si>
  <si>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</si>
  <si>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</si>
  <si>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</si>
  <si>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</si>
  <si>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</si>
  <si>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</si>
  <si>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</si>
  <si>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</si>
  <si>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</si>
  <si>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</si>
  <si>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</si>
  <si>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</si>
  <si>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</si>
  <si>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</si>
  <si>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</si>
  <si>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</si>
  <si>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</si>
  <si>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</si>
  <si>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</si>
  <si>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</si>
  <si>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</si>
  <si>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</si>
  <si>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</si>
  <si>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</si>
  <si>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</si>
  <si>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</si>
  <si>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</si>
  <si>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</si>
  <si>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</si>
  <si>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</si>
  <si>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</si>
  <si>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</si>
  <si>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</si>
  <si>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</si>
  <si>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</si>
  <si>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</si>
  <si>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</si>
  <si>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</si>
  <si>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</si>
  <si>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</si>
  <si>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</si>
  <si>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</si>
  <si>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</si>
  <si>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</si>
  <si>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</si>
  <si>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</si>
  <si>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</si>
  <si>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</si>
  <si>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</si>
  <si>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</si>
  <si>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</si>
  <si>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</si>
  <si>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</si>
  <si>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</si>
  <si>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</si>
  <si>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</si>
  <si>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</si>
  <si>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</si>
  <si>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</si>
  <si>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</si>
  <si>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</si>
  <si>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</si>
  <si>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</si>
  <si>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</si>
  <si>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</si>
  <si>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</si>
  <si>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</si>
  <si>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</si>
  <si>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</si>
  <si>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</si>
  <si>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</si>
  <si>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</si>
  <si>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</si>
  <si>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</si>
  <si>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</si>
  <si>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</si>
  <si>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</si>
  <si>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</si>
  <si>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</si>
  <si>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</si>
  <si>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</si>
  <si>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</si>
  <si>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</si>
  <si>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</si>
  <si>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</si>
  <si>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</si>
  <si>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</si>
  <si>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</si>
  <si>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</si>
  <si>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</si>
  <si>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</si>
  <si>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</si>
  <si>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</si>
  <si>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</si>
  <si>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</si>
  <si>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</si>
  <si>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</si>
  <si>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</si>
  <si>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</si>
  <si>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</si>
  <si>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</si>
  <si>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</si>
  <si>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</si>
  <si>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</si>
  <si>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</si>
  <si>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</si>
  <si>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</si>
  <si>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</si>
  <si>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</si>
  <si>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</si>
  <si>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</si>
  <si>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</si>
  <si>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</si>
  <si>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</si>
  <si>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</si>
  <si>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</si>
  <si>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</si>
  <si>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</si>
  <si>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</si>
  <si>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</si>
  <si>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</si>
  <si>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</si>
  <si>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</si>
  <si>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</si>
  <si>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</si>
  <si>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</si>
  <si>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</si>
  <si>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</si>
  <si>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</si>
  <si>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</si>
  <si>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</si>
  <si>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</si>
  <si>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</si>
  <si>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</si>
  <si>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</si>
  <si>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</si>
  <si>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</si>
  <si>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</si>
  <si>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</si>
  <si>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</si>
  <si>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</si>
  <si>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</si>
  <si>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</si>
  <si>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</si>
  <si>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</si>
  <si>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</si>
  <si>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</si>
  <si>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</si>
  <si>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</si>
  <si>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</si>
  <si>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</si>
  <si>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</si>
  <si>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</si>
  <si>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</si>
  <si>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</si>
  <si>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</si>
  <si>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</si>
  <si>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</si>
  <si>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</si>
  <si>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</si>
  <si>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</si>
  <si>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</si>
  <si>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</si>
  <si>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</si>
  <si>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</si>
  <si>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</si>
  <si>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</si>
  <si>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</si>
  <si>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</si>
  <si>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</si>
  <si>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</si>
  <si>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</si>
  <si>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</si>
  <si>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</si>
  <si>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</si>
  <si>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</si>
  <si>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</si>
  <si>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</si>
  <si>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</si>
  <si>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</si>
  <si>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</si>
  <si>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</si>
  <si>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</si>
  <si>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</si>
  <si>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</si>
  <si>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</si>
  <si>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</si>
  <si>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</si>
  <si>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</si>
  <si>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</si>
  <si>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</si>
  <si>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</si>
  <si>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</si>
  <si>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</si>
  <si>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</si>
  <si>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</si>
  <si>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</si>
  <si>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</si>
  <si>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</si>
  <si>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</si>
  <si>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</si>
  <si>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</si>
  <si>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</si>
  <si>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</si>
  <si>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</si>
  <si>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</si>
  <si>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</si>
  <si>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</si>
  <si>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</si>
  <si>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</si>
  <si>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</si>
  <si>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</si>
  <si>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</si>
  <si>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</si>
  <si>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</si>
  <si>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</si>
  <si>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</si>
  <si>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</si>
  <si>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</si>
  <si>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</si>
  <si>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</si>
  <si>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</si>
  <si>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</si>
  <si>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</si>
  <si>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</si>
  <si>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</si>
  <si>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</si>
  <si>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</si>
  <si>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</si>
  <si>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</si>
  <si>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</si>
  <si>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</si>
  <si>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</si>
  <si>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</si>
  <si>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</si>
  <si>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</si>
  <si>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</si>
  <si>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</si>
  <si>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</si>
  <si>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</si>
  <si>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</si>
  <si>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</si>
  <si>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</si>
  <si>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</si>
  <si>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</si>
  <si>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</si>
  <si>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</si>
  <si>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</si>
  <si>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</si>
  <si>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</si>
  <si>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</si>
  <si>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</si>
  <si>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</si>
  <si>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</si>
  <si>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</si>
  <si>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</si>
  <si>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</si>
  <si>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</si>
  <si>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</si>
  <si>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</si>
  <si>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</si>
  <si>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</si>
  <si>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</si>
  <si>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</si>
  <si>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</si>
  <si>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</si>
  <si>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</si>
  <si>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</si>
  <si>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</si>
  <si>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</si>
  <si>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</si>
  <si>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</si>
  <si>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</si>
  <si>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</si>
  <si>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</si>
  <si>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</si>
  <si>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</si>
  <si>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</si>
  <si>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</si>
  <si>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</si>
  <si>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</si>
  <si>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</si>
  <si>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</si>
  <si>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</si>
  <si>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</si>
  <si>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</si>
  <si>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</si>
  <si>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</si>
  <si>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</si>
  <si>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</si>
  <si>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</si>
  <si>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</si>
  <si>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</si>
  <si>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</si>
  <si>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</si>
  <si>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</si>
  <si>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</si>
  <si>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</si>
  <si>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</si>
  <si>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</si>
  <si>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</si>
  <si>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</si>
  <si>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</si>
  <si>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</si>
  <si>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</si>
  <si>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</si>
  <si>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</si>
  <si>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</si>
  <si>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</si>
  <si>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</si>
  <si>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</si>
  <si>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</si>
  <si>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</si>
  <si>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</si>
  <si>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</si>
  <si>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</si>
  <si>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</si>
  <si>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</si>
  <si>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</si>
  <si>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</si>
  <si>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</si>
  <si>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</si>
  <si>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</si>
  <si>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</si>
  <si>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</si>
  <si>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</si>
  <si>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</si>
  <si>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</si>
  <si>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</si>
  <si>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</si>
  <si>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</si>
  <si>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</si>
  <si>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</si>
  <si>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</si>
  <si>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</si>
  <si>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</si>
  <si>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</si>
  <si>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</si>
  <si>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</si>
  <si>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</si>
  <si>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</si>
  <si>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</si>
  <si>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</si>
  <si>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</si>
  <si>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</si>
  <si>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</si>
  <si>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</si>
  <si>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</si>
  <si>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</si>
  <si>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</si>
  <si>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</si>
  <si>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</si>
  <si>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</si>
  <si>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</si>
  <si>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</si>
  <si>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</si>
  <si>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</si>
  <si>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</si>
  <si>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</si>
  <si>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</si>
  <si>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</si>
  <si>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</si>
  <si>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</si>
  <si>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</si>
  <si>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</si>
  <si>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</si>
  <si>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</si>
  <si>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</si>
  <si>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</si>
  <si>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</si>
  <si>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</si>
  <si>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</si>
  <si>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</si>
  <si>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</si>
  <si>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</si>
  <si>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</si>
  <si>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</si>
  <si>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</si>
  <si>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</si>
  <si>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</si>
  <si>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</si>
  <si>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</si>
  <si>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</si>
  <si>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</si>
  <si>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</si>
  <si>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</si>
  <si>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</si>
  <si>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</si>
  <si>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</si>
  <si>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</si>
  <si>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</si>
  <si>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</si>
  <si>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</si>
  <si>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</si>
  <si>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</si>
  <si>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</si>
  <si>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</si>
  <si>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</si>
  <si>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</si>
  <si>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</si>
  <si>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</si>
  <si>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</si>
  <si>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</si>
  <si>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</si>
  <si>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</si>
  <si>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</si>
  <si>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</si>
  <si>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</si>
  <si>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</si>
  <si>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</si>
  <si>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</si>
  <si>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</si>
  <si>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</si>
  <si>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</si>
  <si>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</si>
  <si>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</si>
  <si>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</si>
  <si>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</si>
  <si>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</si>
  <si>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</si>
  <si>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</si>
  <si>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</si>
  <si>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</si>
  <si>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</si>
  <si>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</si>
  <si>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</si>
  <si>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</si>
  <si>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</si>
  <si>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</si>
  <si>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</si>
  <si>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</si>
  <si>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</si>
  <si>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</si>
  <si>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</si>
  <si>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</si>
  <si>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</si>
  <si>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</si>
  <si>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</si>
  <si>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</si>
  <si>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</si>
  <si>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</si>
  <si>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</si>
  <si>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</si>
  <si>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</si>
  <si>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</si>
  <si>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</si>
  <si>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</si>
  <si>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</si>
  <si>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</si>
  <si>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</si>
  <si>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</si>
  <si>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</si>
  <si>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</si>
  <si>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</si>
  <si>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</si>
  <si>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</si>
  <si>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</si>
  <si>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</si>
  <si>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</si>
  <si>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</si>
  <si>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</si>
  <si>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</si>
  <si>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</si>
  <si>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</si>
  <si>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</si>
  <si>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</si>
  <si>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</si>
  <si>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</si>
  <si>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</si>
  <si>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</si>
  <si>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</si>
  <si>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</si>
  <si>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</si>
  <si>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</si>
  <si>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</si>
  <si>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</si>
  <si>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</si>
  <si>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</si>
  <si>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</si>
  <si>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</si>
  <si>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</si>
  <si>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</si>
  <si>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</si>
  <si>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</si>
  <si>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</si>
  <si>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</si>
  <si>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</si>
  <si>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</si>
  <si>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</si>
  <si>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</si>
  <si>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</si>
  <si>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</si>
  <si>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</si>
  <si>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</si>
  <si>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</si>
  <si>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</si>
  <si>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</si>
  <si>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</si>
  <si>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</si>
  <si>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</si>
  <si>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</si>
  <si>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</si>
  <si>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</si>
  <si>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</si>
  <si>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</si>
  <si>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</si>
  <si>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</si>
  <si>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</si>
  <si>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</si>
  <si>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</si>
  <si>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</si>
  <si>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</si>
  <si>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</si>
  <si>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</si>
  <si>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</si>
  <si>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</si>
  <si>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</si>
  <si>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</si>
  <si>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</si>
  <si>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</si>
  <si>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</si>
  <si>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</si>
  <si>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</si>
  <si>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</si>
  <si>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</si>
  <si>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</si>
  <si>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</si>
  <si>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</si>
  <si>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</si>
  <si>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</si>
  <si>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</si>
  <si>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</si>
  <si>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</si>
  <si>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</si>
  <si>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</si>
  <si>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</si>
  <si>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</si>
  <si>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</si>
  <si>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</si>
  <si>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</si>
  <si>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</si>
  <si>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</si>
  <si>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</si>
  <si>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</si>
  <si>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</si>
  <si>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</si>
  <si>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</si>
  <si>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</si>
  <si>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</si>
  <si>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</si>
  <si>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</si>
  <si>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</si>
  <si>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</si>
  <si>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</si>
  <si>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</si>
  <si>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</si>
  <si>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</si>
  <si>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</si>
  <si>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</si>
  <si>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</si>
  <si>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</si>
  <si>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</si>
  <si>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</si>
  <si>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</si>
  <si>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</si>
  <si>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</si>
  <si>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</si>
  <si>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</si>
  <si>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</si>
  <si>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</si>
  <si>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</si>
  <si>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</si>
  <si>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</si>
  <si>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</si>
  <si>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</si>
  <si>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</si>
  <si>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</si>
  <si>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</si>
  <si>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</si>
  <si>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</si>
  <si>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</si>
  <si>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</si>
  <si>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</si>
  <si>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</si>
  <si>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</si>
  <si>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</si>
  <si>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</si>
  <si>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</si>
  <si>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</si>
  <si>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</si>
  <si>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</si>
  <si>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</si>
  <si>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</si>
  <si>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</si>
  <si>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</si>
  <si>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</si>
  <si>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</si>
  <si>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</si>
  <si>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</si>
  <si>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</si>
  <si>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</si>
  <si>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</si>
  <si>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</si>
  <si>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</si>
  <si>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</si>
  <si>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</si>
  <si>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</si>
  <si>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</si>
  <si>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</si>
  <si>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</si>
  <si>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</si>
  <si>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</si>
  <si>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</si>
  <si>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</si>
  <si>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</si>
  <si>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</si>
  <si>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</si>
  <si>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</si>
  <si>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</si>
  <si>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</si>
  <si>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</si>
  <si>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</si>
  <si>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</si>
  <si>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</si>
  <si>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</si>
  <si>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</si>
  <si>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</si>
  <si>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</si>
  <si>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</si>
  <si>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</si>
  <si>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</si>
  <si>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</si>
  <si>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</si>
  <si>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</si>
  <si>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</si>
  <si>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</si>
  <si>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</si>
  <si>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</si>
  <si>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</si>
  <si>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</si>
  <si>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</si>
  <si>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</si>
  <si>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</si>
  <si>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</si>
  <si>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</si>
  <si>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</si>
  <si>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</si>
  <si>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</si>
  <si>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</si>
  <si>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</si>
  <si>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</si>
  <si>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</si>
  <si>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</si>
  <si>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</si>
  <si>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</si>
  <si>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</si>
  <si>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</si>
  <si>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</si>
  <si>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</si>
  <si>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</si>
  <si>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</si>
  <si>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</si>
  <si>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</si>
  <si>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</si>
  <si>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</si>
  <si>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</si>
  <si>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</si>
  <si>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</si>
  <si>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</si>
  <si>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</si>
  <si>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</si>
  <si>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</si>
  <si>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</si>
  <si>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</si>
  <si>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</si>
  <si>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</si>
  <si>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</si>
  <si>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</si>
  <si>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</si>
  <si>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</si>
  <si>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</si>
  <si>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</si>
  <si>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</si>
  <si>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</si>
  <si>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</si>
  <si>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</si>
  <si>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</si>
  <si>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</si>
  <si>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</si>
  <si>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</si>
  <si>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</si>
  <si>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</si>
  <si>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</si>
  <si>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</si>
  <si>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</si>
  <si>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</si>
  <si>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</si>
  <si>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</si>
  <si>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</si>
  <si>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</si>
  <si>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</si>
  <si>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</si>
  <si>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</si>
  <si>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</si>
  <si>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</si>
  <si>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</si>
  <si>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</si>
  <si>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</si>
  <si>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</si>
  <si>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</si>
  <si>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</si>
  <si>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</si>
  <si>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</si>
  <si>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</si>
  <si>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</si>
  <si>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</si>
  <si>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</si>
  <si>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</si>
  <si>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</si>
  <si>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</si>
  <si>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</si>
  <si>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</si>
  <si>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</si>
  <si>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</si>
  <si>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</si>
  <si>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</si>
  <si>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</si>
  <si>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</si>
  <si>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</si>
  <si>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</si>
  <si>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</si>
  <si>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</si>
  <si>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</si>
  <si>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</si>
  <si>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</si>
  <si>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</si>
  <si>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</si>
  <si>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</si>
  <si>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</si>
  <si>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</si>
  <si>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</si>
  <si>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</si>
  <si>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</si>
  <si>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</si>
  <si>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</si>
  <si>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</si>
  <si>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</si>
  <si>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</si>
  <si>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</si>
  <si>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</si>
  <si>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</si>
  <si>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</si>
  <si>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</si>
  <si>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</si>
  <si>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</si>
  <si>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</si>
  <si>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</si>
  <si>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</si>
  <si>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</si>
  <si>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</si>
  <si>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</si>
  <si>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</si>
  <si>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</si>
  <si>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</si>
  <si>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</si>
  <si>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</si>
  <si>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</si>
  <si>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</si>
  <si>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</si>
  <si>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</si>
  <si>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</si>
  <si>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</si>
  <si>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</si>
  <si>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</si>
  <si>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</si>
  <si>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</si>
  <si>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</si>
  <si>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</si>
  <si>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</si>
  <si>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</si>
  <si>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</si>
  <si>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</si>
  <si>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</si>
  <si>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</si>
  <si>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</si>
  <si>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</si>
  <si>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</si>
  <si>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</si>
  <si>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</si>
  <si>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</si>
  <si>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</si>
  <si>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</si>
  <si>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</si>
  <si>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</si>
  <si>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</si>
  <si>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</si>
  <si>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</si>
  <si>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</si>
  <si>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</si>
  <si>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</si>
  <si>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</si>
  <si>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</si>
  <si>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</si>
  <si>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</si>
  <si>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</si>
  <si>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</si>
  <si>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</si>
  <si>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</si>
  <si>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</si>
  <si>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</si>
  <si>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</si>
  <si>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</si>
  <si>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</si>
  <si>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</si>
  <si>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</si>
  <si>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</si>
  <si>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</si>
  <si>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</si>
  <si>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</si>
  <si>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</si>
  <si>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</si>
  <si>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</si>
  <si>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</si>
  <si>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</si>
  <si>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</si>
  <si>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</si>
  <si>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</si>
  <si>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</si>
  <si>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</si>
  <si>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</si>
  <si>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</si>
  <si>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</si>
  <si>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</si>
  <si>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</si>
  <si>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</si>
  <si>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</si>
  <si>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</si>
  <si>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</si>
  <si>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</si>
  <si>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</si>
  <si>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</si>
  <si>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</si>
  <si>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</si>
  <si>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</si>
  <si>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</si>
  <si>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</si>
  <si>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</si>
  <si>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</si>
  <si>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</si>
  <si>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</si>
  <si>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</si>
  <si>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</si>
  <si>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</si>
  <si>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</si>
  <si>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</si>
  <si>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</si>
  <si>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</si>
  <si>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</si>
  <si>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</si>
  <si>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</si>
  <si>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</si>
  <si>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</si>
  <si>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</si>
  <si>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</si>
  <si>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</si>
  <si>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</si>
  <si>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</si>
  <si>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</si>
  <si>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</si>
  <si>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</si>
  <si>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</si>
  <si>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</si>
  <si>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</si>
  <si>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</si>
  <si>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</si>
  <si>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</si>
  <si>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</si>
  <si>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</si>
  <si>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</si>
  <si>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</si>
  <si>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</si>
  <si>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</si>
  <si>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</si>
  <si>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</si>
  <si>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</si>
  <si>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</si>
  <si>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</si>
  <si>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</si>
  <si>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</si>
  <si>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</si>
  <si>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</si>
  <si>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</si>
  <si>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</si>
  <si>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</si>
  <si>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</si>
  <si>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</si>
  <si>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</si>
  <si>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</si>
  <si>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</si>
  <si>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</si>
  <si>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</si>
  <si>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</si>
  <si>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</si>
  <si>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</si>
  <si>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</si>
  <si>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</si>
  <si>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</si>
  <si>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</si>
  <si>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</si>
  <si>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</si>
  <si>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</si>
  <si>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</si>
  <si>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</si>
  <si>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</si>
  <si>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</si>
  <si>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</si>
  <si>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</si>
  <si>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</si>
  <si>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</si>
  <si>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</si>
  <si>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</si>
  <si>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</si>
  <si>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</si>
  <si>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</si>
  <si>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</si>
  <si>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</si>
  <si>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</si>
  <si>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</si>
  <si>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</si>
  <si>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</si>
  <si>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</si>
  <si>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</si>
  <si>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</si>
  <si>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</si>
  <si>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</si>
  <si>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</si>
  <si>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</si>
  <si>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</si>
  <si>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</si>
  <si>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</si>
  <si>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</si>
  <si>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</si>
  <si>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</si>
  <si>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</si>
  <si>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</si>
  <si>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</si>
  <si>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</si>
  <si>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</si>
  <si>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</si>
  <si>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</si>
  <si>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</si>
  <si>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</si>
  <si>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</si>
  <si>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</si>
  <si>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</si>
  <si>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</si>
  <si>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</si>
  <si>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</si>
  <si>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</si>
  <si>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</si>
  <si>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</si>
  <si>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</si>
  <si>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</si>
  <si>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</si>
  <si>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</si>
  <si>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</si>
  <si>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</si>
  <si>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</si>
  <si>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</si>
  <si>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</si>
  <si>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</si>
  <si>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</si>
  <si>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</si>
  <si>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</si>
  <si>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</si>
  <si>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</si>
  <si>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</si>
  <si>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</si>
  <si>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</si>
  <si>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</si>
  <si>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</si>
  <si>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</si>
  <si>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</si>
  <si>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</si>
  <si>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</si>
  <si>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</si>
  <si>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</si>
  <si>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</si>
  <si>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</si>
  <si>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</si>
  <si>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</si>
  <si>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</si>
  <si>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</si>
  <si>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</si>
  <si>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</si>
  <si>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</si>
  <si>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</si>
  <si>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</si>
  <si>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</si>
  <si>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</si>
  <si>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</si>
  <si>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</si>
  <si>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</si>
  <si>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</si>
  <si>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</si>
  <si>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</si>
  <si>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</si>
  <si>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</si>
  <si>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</si>
  <si>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</si>
  <si>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</si>
  <si>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</si>
  <si>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</si>
  <si>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</si>
  <si>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</si>
  <si>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</si>
  <si>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</si>
  <si>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</si>
  <si>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</si>
  <si>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</si>
  <si>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</si>
  <si>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</si>
  <si>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</si>
  <si>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</si>
  <si>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</si>
  <si>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</si>
  <si>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</si>
  <si>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</si>
  <si>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</si>
  <si>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</si>
  <si>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</si>
  <si>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</si>
  <si>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</si>
  <si>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</si>
  <si>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</si>
  <si>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</si>
  <si>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</si>
  <si>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</si>
  <si>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</si>
  <si>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</si>
  <si>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</si>
  <si>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</si>
  <si>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</si>
  <si>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</si>
  <si>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</si>
  <si>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</si>
  <si>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</si>
  <si>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</si>
  <si>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</si>
  <si>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</si>
  <si>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</si>
  <si>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</si>
  <si>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</si>
  <si>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</si>
  <si>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</si>
  <si>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</si>
  <si>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</si>
  <si>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</si>
  <si>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</si>
  <si>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</si>
  <si>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</si>
  <si>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</si>
  <si>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</si>
  <si>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</si>
  <si>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</si>
  <si>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</si>
  <si>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</si>
  <si>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</si>
  <si>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</si>
  <si>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</si>
  <si>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</si>
  <si>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</si>
  <si>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</si>
  <si>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</si>
  <si>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</si>
  <si>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</si>
  <si>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</si>
  <si>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</si>
  <si>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</si>
  <si>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</si>
  <si>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</si>
  <si>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</si>
  <si>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</si>
  <si>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</si>
  <si>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</si>
  <si>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</si>
  <si>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</si>
  <si>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</si>
  <si>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</si>
  <si>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</si>
  <si>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</si>
  <si>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</si>
  <si>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</si>
  <si>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</si>
  <si>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</si>
  <si>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</si>
  <si>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</si>
  <si>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</si>
  <si>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</si>
  <si>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</si>
  <si>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</si>
  <si>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</si>
  <si>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</si>
  <si>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</si>
  <si>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</si>
  <si>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</si>
  <si>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</si>
  <si>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</si>
  <si>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</si>
  <si>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</si>
  <si>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</si>
  <si>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</si>
  <si>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</si>
  <si>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</si>
  <si>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</si>
  <si>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</si>
  <si>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</si>
  <si>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</si>
  <si>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</si>
  <si>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</si>
  <si>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</si>
  <si>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</si>
  <si>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</si>
  <si>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</si>
  <si>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</si>
  <si>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</si>
  <si>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</si>
  <si>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</si>
  <si>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</si>
  <si>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</si>
  <si>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</si>
  <si>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</si>
  <si>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</si>
  <si>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</si>
  <si>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</si>
  <si>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</si>
  <si>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</si>
  <si>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</si>
  <si>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</si>
  <si>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</si>
  <si>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</si>
  <si>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</si>
  <si>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</si>
  <si>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</si>
  <si>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</si>
  <si>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</si>
  <si>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</si>
  <si>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</si>
  <si>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</si>
  <si>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</si>
  <si>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</si>
  <si>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</si>
  <si>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</si>
  <si>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</si>
  <si>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</si>
  <si>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</si>
  <si>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</si>
  <si>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</si>
  <si>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</si>
  <si>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</si>
  <si>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</si>
  <si>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</si>
  <si>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</si>
  <si>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</si>
  <si>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</si>
  <si>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</si>
  <si>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</si>
  <si>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</si>
  <si>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</si>
  <si>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</si>
  <si>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</si>
  <si>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</si>
  <si>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</si>
  <si>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</si>
  <si>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</si>
  <si>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</si>
  <si>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</si>
  <si>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</si>
  <si>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</si>
  <si>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</si>
  <si>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</si>
  <si>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</si>
  <si>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</si>
  <si>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</si>
  <si>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</si>
  <si>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</si>
  <si>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</si>
  <si>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</si>
  <si>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</si>
  <si>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</si>
  <si>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</si>
  <si>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</si>
  <si>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</si>
  <si>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</si>
  <si>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</si>
  <si>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</si>
  <si>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</si>
  <si>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</si>
  <si>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</si>
  <si>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</si>
  <si>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</si>
  <si>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</si>
  <si>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</si>
  <si>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</si>
  <si>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</si>
  <si>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</si>
  <si>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</si>
  <si>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</si>
  <si>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</si>
  <si>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</si>
  <si>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</si>
  <si>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</si>
  <si>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</si>
  <si>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</si>
  <si>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</si>
  <si>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</si>
  <si>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</si>
  <si>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</si>
  <si>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</si>
  <si>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</si>
  <si>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</si>
  <si>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</si>
  <si>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</si>
  <si>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</si>
  <si>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</si>
  <si>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</si>
  <si>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</si>
  <si>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</si>
  <si>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</si>
  <si>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</si>
  <si>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</si>
  <si>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</si>
  <si>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</si>
  <si>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</si>
  <si>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</si>
  <si>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</si>
  <si>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</si>
  <si>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</si>
  <si>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</si>
  <si>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</si>
  <si>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</si>
  <si>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</si>
  <si>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</si>
  <si>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</si>
  <si>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</si>
  <si>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</si>
  <si>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</si>
  <si>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</si>
  <si>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</si>
  <si>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</si>
  <si>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</si>
  <si>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</si>
  <si>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</si>
  <si>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</si>
  <si>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</si>
  <si>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</si>
  <si>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</si>
  <si>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</si>
  <si>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</si>
  <si>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</si>
  <si>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</si>
  <si>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</si>
  <si>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</si>
  <si>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</si>
  <si>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</si>
  <si>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</si>
  <si>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</si>
  <si>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</si>
  <si>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</si>
  <si>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</si>
  <si>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</si>
  <si>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</si>
  <si>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</si>
  <si>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</si>
  <si>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</si>
  <si>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</si>
  <si>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</si>
  <si>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</si>
  <si>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</si>
  <si>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</si>
  <si>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</si>
  <si>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</si>
  <si>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</si>
  <si>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</si>
  <si>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</si>
  <si>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</si>
  <si>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</si>
  <si>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</si>
  <si>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</si>
  <si>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</si>
  <si>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</si>
  <si>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</si>
  <si>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</si>
  <si>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</si>
  <si>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</si>
  <si>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</si>
  <si>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</si>
  <si>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</si>
  <si>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</si>
  <si>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</si>
  <si>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</si>
  <si>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</si>
  <si>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</si>
  <si>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</si>
  <si>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</si>
  <si>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</si>
  <si>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</si>
  <si>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</si>
  <si>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</si>
  <si>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</si>
  <si>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</si>
  <si>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</si>
  <si>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</si>
  <si>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</si>
  <si>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</si>
  <si>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</si>
  <si>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</si>
  <si>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</si>
  <si>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</si>
  <si>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</si>
  <si>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</si>
  <si>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</si>
  <si>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</si>
  <si>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</si>
  <si>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</si>
  <si>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</si>
  <si>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</si>
  <si>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</si>
  <si>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</si>
  <si>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</si>
  <si>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</si>
  <si>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</si>
  <si>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</si>
  <si>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</si>
  <si>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</si>
  <si>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</si>
  <si>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</si>
  <si>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</si>
  <si>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</si>
  <si>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</si>
  <si>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</si>
  <si>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</si>
  <si>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</si>
  <si>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</si>
  <si>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</si>
  <si>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</si>
  <si>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</si>
  <si>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</si>
  <si>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</si>
  <si>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</si>
  <si>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</si>
  <si>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</si>
  <si>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</si>
  <si>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</si>
  <si>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</si>
  <si>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</si>
  <si>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</si>
  <si>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</si>
  <si>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</si>
  <si>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</si>
  <si>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</si>
  <si>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</si>
  <si>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</si>
  <si>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</si>
  <si>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</si>
  <si>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</si>
  <si>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</si>
  <si>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</si>
  <si>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</si>
  <si>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</si>
  <si>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</si>
  <si>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</si>
  <si>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</si>
  <si>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</si>
  <si>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</si>
  <si>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</si>
  <si>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</si>
  <si>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</si>
  <si>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</si>
  <si>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</si>
  <si>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</si>
  <si>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</si>
  <si>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</si>
  <si>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</si>
  <si>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</si>
  <si>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</si>
  <si>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</si>
  <si>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</si>
  <si>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</si>
  <si>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</si>
  <si>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</si>
  <si>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</si>
  <si>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</si>
  <si>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</si>
  <si>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</si>
  <si>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</si>
  <si>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</si>
  <si>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</si>
  <si>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</si>
  <si>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</si>
  <si>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</si>
  <si>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</si>
  <si>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</si>
  <si>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</si>
  <si>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</si>
  <si>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</si>
  <si>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</si>
  <si>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</si>
  <si>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</si>
  <si>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</si>
  <si>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</si>
  <si>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</si>
  <si>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</si>
  <si>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</si>
  <si>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</si>
  <si>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</si>
  <si>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</si>
  <si>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</si>
  <si>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</si>
  <si>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</si>
  <si>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</si>
  <si>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</si>
  <si>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</si>
  <si>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</si>
  <si>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</si>
  <si>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</si>
  <si>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</si>
  <si>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</si>
  <si>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</si>
  <si>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</si>
  <si>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</si>
  <si>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</si>
  <si>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</si>
  <si>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</si>
  <si>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</si>
  <si>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</si>
  <si>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</si>
  <si>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</si>
  <si>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</si>
  <si>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</si>
  <si>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</si>
  <si>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</si>
  <si>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</si>
  <si>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</si>
  <si>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</si>
  <si>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</si>
  <si>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</si>
  <si>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</si>
  <si>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</si>
  <si>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</si>
  <si>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</si>
  <si>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</si>
  <si>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</si>
  <si>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</si>
  <si>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</si>
  <si>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</si>
  <si>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</si>
  <si>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</si>
  <si>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</si>
  <si>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</si>
  <si>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</si>
  <si>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</si>
  <si>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</si>
  <si>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</si>
  <si>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</si>
  <si>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</si>
  <si>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</si>
  <si>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</si>
  <si>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</si>
  <si>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</si>
  <si>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</si>
  <si>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</si>
  <si>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</si>
  <si>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</si>
  <si>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</si>
  <si>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</si>
  <si>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</si>
  <si>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</si>
  <si>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</si>
  <si>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</si>
  <si>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</si>
  <si>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</si>
  <si>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</si>
  <si>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</si>
  <si>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</si>
  <si>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</si>
  <si>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</si>
  <si>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</si>
  <si>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</si>
  <si>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</si>
  <si>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</si>
  <si>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</si>
  <si>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</si>
  <si>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</si>
  <si>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</si>
  <si>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</si>
  <si>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</si>
  <si>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</si>
  <si>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</si>
  <si>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</si>
  <si>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</si>
  <si>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</si>
  <si>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</si>
  <si>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</si>
  <si>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</si>
  <si>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</si>
  <si>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</si>
  <si>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</si>
  <si>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</si>
  <si>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</si>
  <si>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</si>
  <si>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</si>
  <si>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</si>
  <si>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</si>
  <si>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</si>
  <si>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</si>
  <si>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</si>
  <si>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</si>
  <si>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</si>
  <si>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</si>
  <si>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</si>
  <si>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</si>
  <si>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</si>
  <si>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</si>
  <si>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</si>
  <si>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</si>
  <si>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</si>
  <si>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</si>
  <si>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</si>
  <si>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</si>
  <si>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</si>
  <si>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</si>
  <si>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</si>
  <si>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</si>
  <si>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</si>
  <si>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</si>
  <si>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</si>
  <si>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</si>
  <si>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</si>
  <si>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</si>
  <si>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</si>
  <si>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</si>
  <si>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</si>
  <si>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</si>
  <si>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</si>
  <si>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</si>
  <si>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</si>
  <si>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</si>
  <si>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</si>
  <si>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</si>
  <si>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</si>
  <si>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</si>
  <si>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</si>
  <si>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</si>
  <si>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</si>
  <si>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</si>
  <si>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</si>
  <si>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</si>
  <si>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</si>
  <si>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</si>
  <si>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</si>
  <si>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</si>
  <si>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</si>
  <si>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</si>
  <si>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</si>
  <si>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</si>
  <si>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</si>
  <si>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</si>
  <si>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</si>
  <si>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</si>
  <si>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</si>
  <si>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</si>
  <si>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</si>
  <si>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</si>
  <si>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</si>
  <si>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</si>
  <si>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</si>
  <si>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</si>
  <si>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</si>
  <si>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</si>
  <si>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</si>
  <si>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</si>
  <si>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</si>
  <si>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</si>
  <si>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</si>
  <si>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</si>
  <si>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</si>
  <si>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</si>
  <si>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</si>
  <si>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</si>
  <si>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</si>
  <si>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</si>
  <si>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</si>
  <si>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</si>
  <si>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</si>
  <si>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</si>
  <si>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</si>
  <si>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</si>
  <si>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</si>
  <si>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</si>
  <si>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</si>
  <si>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</si>
  <si>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</si>
  <si>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</si>
  <si>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</si>
  <si>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</si>
  <si>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</si>
  <si>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</si>
  <si>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</si>
  <si>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</si>
  <si>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</si>
  <si>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</si>
  <si>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</si>
  <si>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</si>
  <si>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</si>
  <si>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</si>
  <si>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</si>
  <si>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</si>
  <si>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</si>
  <si>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</si>
  <si>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</si>
  <si>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</si>
  <si>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</si>
  <si>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</si>
  <si>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</si>
  <si>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</si>
  <si>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</si>
  <si>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</si>
  <si>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</si>
  <si>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</si>
  <si>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</si>
  <si>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</si>
  <si>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</si>
  <si>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</si>
  <si>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</si>
  <si>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</si>
  <si>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</si>
  <si>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</si>
  <si>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</si>
  <si>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</si>
  <si>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</si>
  <si>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</si>
  <si>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</si>
  <si>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</si>
  <si>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</si>
  <si>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</si>
  <si>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</si>
  <si>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</si>
  <si>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</si>
  <si>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</si>
  <si>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</si>
  <si>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</si>
  <si>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</si>
  <si>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</si>
  <si>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</si>
  <si>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</si>
  <si>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</si>
  <si>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</si>
  <si>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</si>
  <si>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</si>
  <si>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</si>
  <si>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</si>
  <si>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</si>
  <si>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</si>
  <si>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</si>
  <si>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</si>
  <si>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</si>
  <si>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</si>
  <si>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</si>
  <si>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</si>
  <si>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</si>
  <si>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</si>
  <si>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</si>
  <si>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</si>
  <si>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</si>
  <si>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</si>
  <si>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</si>
  <si>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</si>
  <si>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</si>
  <si>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</si>
  <si>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</si>
  <si>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</si>
  <si>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</si>
  <si>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</si>
  <si>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</si>
  <si>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</si>
  <si>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</si>
  <si>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</si>
  <si>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</si>
  <si>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</si>
  <si>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</si>
  <si>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</si>
  <si>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</si>
  <si>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</si>
  <si>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</si>
  <si>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</si>
  <si>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</si>
  <si>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</si>
  <si>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</si>
  <si>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</si>
  <si>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</si>
  <si>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</si>
  <si>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</si>
  <si>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</si>
  <si>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</si>
  <si>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</si>
  <si>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</si>
  <si>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</si>
  <si>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</si>
  <si>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</si>
  <si>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</si>
  <si>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</si>
  <si>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</si>
  <si>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</si>
  <si>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</si>
  <si>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</si>
  <si>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</si>
  <si>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</si>
  <si>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</si>
  <si>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</si>
  <si>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</si>
  <si>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</si>
  <si>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</si>
  <si>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</si>
  <si>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</si>
  <si>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</si>
  <si>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</si>
  <si>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</si>
  <si>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</si>
  <si>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</si>
  <si>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</si>
  <si>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</si>
  <si>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</si>
  <si>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</si>
  <si>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</si>
  <si>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</si>
  <si>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</si>
  <si>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</si>
  <si>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</si>
  <si>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</si>
  <si>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</si>
  <si>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</si>
  <si>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</si>
  <si>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</si>
  <si>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</si>
  <si>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</si>
  <si>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</si>
  <si>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</si>
  <si>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</si>
  <si>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</si>
  <si>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</si>
  <si>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</si>
  <si>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</si>
  <si>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</si>
  <si>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</si>
  <si>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</si>
  <si>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</si>
  <si>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</si>
  <si>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</si>
  <si>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</si>
  <si>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</si>
  <si>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</si>
  <si>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</si>
  <si>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</si>
  <si>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</si>
  <si>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</si>
  <si>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</si>
  <si>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</si>
  <si>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</si>
  <si>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</si>
  <si>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</si>
  <si>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</si>
  <si>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</si>
  <si>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</si>
  <si>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</si>
  <si>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</si>
  <si>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</si>
  <si>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</si>
  <si>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</si>
  <si>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</si>
  <si>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</si>
  <si>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</si>
  <si>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</si>
  <si>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</si>
  <si>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</si>
  <si>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</si>
  <si>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</si>
  <si>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</si>
  <si>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</si>
  <si>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</si>
  <si>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</si>
  <si>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</si>
  <si>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</si>
  <si>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</si>
  <si>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</si>
  <si>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</si>
  <si>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</si>
  <si>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</si>
  <si>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</si>
  <si>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</si>
  <si>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</si>
  <si>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</si>
  <si>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</si>
  <si>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</si>
  <si>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</si>
  <si>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</si>
  <si>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</si>
  <si>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</si>
  <si>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</si>
  <si>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</si>
  <si>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</si>
  <si>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</si>
  <si>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</si>
  <si>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</si>
  <si>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</si>
  <si>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</si>
  <si>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</si>
  <si>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</si>
  <si>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</si>
  <si>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</si>
  <si>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</si>
  <si>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</si>
  <si>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</si>
  <si>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</si>
  <si>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</si>
  <si>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</si>
  <si>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</si>
  <si>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</si>
  <si>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</si>
  <si>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</si>
  <si>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</si>
  <si>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</si>
  <si>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</si>
  <si>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</si>
  <si>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</si>
  <si>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</si>
  <si>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</si>
  <si>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</si>
  <si>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</si>
  <si>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</si>
  <si>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</si>
  <si>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</si>
  <si>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</si>
  <si>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</si>
  <si>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</si>
  <si>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</si>
  <si>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</si>
  <si>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</si>
  <si>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</si>
  <si>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</si>
  <si>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</si>
  <si>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</si>
  <si>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</si>
  <si>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</si>
  <si>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</si>
  <si>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</si>
  <si>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</si>
  <si>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</si>
  <si>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</si>
  <si>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</si>
  <si>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</si>
  <si>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</si>
  <si>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</si>
  <si>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</si>
  <si>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</si>
  <si>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</si>
  <si>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</si>
  <si>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</si>
  <si>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</si>
  <si>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</si>
  <si>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</si>
  <si>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</si>
  <si>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</si>
  <si>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</si>
  <si>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</si>
  <si>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</si>
  <si>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</si>
  <si>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</si>
  <si>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</si>
  <si>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</si>
  <si>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</si>
  <si>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</si>
  <si>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</si>
  <si>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</si>
  <si>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</si>
  <si>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</si>
  <si>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</si>
  <si>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</si>
  <si>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</si>
  <si>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</si>
  <si>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</si>
  <si>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</si>
  <si>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</si>
  <si>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</si>
  <si>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</si>
  <si>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</si>
  <si>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</si>
  <si>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</si>
  <si>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</si>
  <si>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</si>
  <si>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</si>
  <si>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</si>
  <si>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</si>
  <si>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</si>
  <si>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</si>
  <si>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</si>
  <si>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</si>
  <si>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</si>
  <si>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</si>
  <si>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</si>
  <si>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</si>
  <si>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</si>
  <si>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</si>
  <si>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</si>
  <si>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</si>
  <si>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</si>
  <si>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</si>
  <si>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</si>
  <si>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</si>
  <si>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</si>
  <si>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</si>
  <si>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</si>
  <si>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</si>
  <si>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</si>
  <si>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</si>
  <si>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</si>
  <si>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</si>
  <si>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</si>
  <si>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</si>
  <si>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</si>
  <si>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</si>
  <si>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</si>
  <si>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</si>
  <si>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</si>
  <si>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</si>
  <si>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</si>
  <si>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</si>
  <si>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</si>
  <si>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</si>
  <si>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</si>
  <si>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</si>
  <si>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</si>
  <si>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</si>
  <si>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</si>
  <si>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</si>
  <si>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</si>
  <si>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</si>
  <si>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</si>
  <si>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</si>
  <si>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</si>
  <si>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</si>
  <si>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</si>
  <si>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</si>
  <si>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</si>
  <si>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</si>
  <si>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</si>
  <si>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</si>
  <si>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</si>
  <si>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</si>
  <si>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</si>
  <si>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</si>
  <si>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</si>
  <si>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</si>
  <si>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</si>
  <si>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</si>
  <si>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</si>
  <si>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</si>
  <si>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</si>
  <si>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</si>
  <si>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</si>
  <si>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</si>
  <si>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</si>
  <si>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</si>
  <si>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</si>
  <si>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</si>
  <si>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</si>
  <si>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</si>
  <si>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</si>
  <si>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</si>
  <si>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</si>
  <si>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</si>
  <si>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</si>
  <si>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</si>
  <si>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</si>
  <si>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</si>
  <si>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</si>
  <si>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</si>
  <si>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</si>
  <si>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</si>
  <si>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</si>
  <si>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</si>
  <si>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</si>
  <si>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</si>
  <si>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</si>
  <si>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</si>
  <si>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</si>
  <si>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</si>
  <si>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</si>
  <si>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</si>
  <si>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</si>
  <si>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</si>
  <si>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</si>
  <si>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</si>
  <si>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</si>
  <si>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</si>
  <si>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</si>
  <si>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</si>
  <si>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</si>
  <si>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</si>
  <si>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</si>
  <si>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</si>
  <si>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</si>
  <si>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</si>
  <si>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</si>
  <si>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</si>
  <si>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</si>
  <si>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</si>
  <si>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</si>
  <si>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</si>
  <si>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</si>
  <si>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</si>
  <si>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</si>
  <si>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</si>
  <si>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</si>
  <si>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</si>
  <si>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</si>
  <si>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</si>
  <si>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</si>
  <si>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</si>
  <si>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</si>
  <si>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</si>
  <si>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</si>
  <si>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</si>
  <si>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</si>
  <si>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</si>
  <si>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</si>
  <si>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</si>
  <si>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</si>
  <si>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</si>
  <si>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</si>
  <si>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</si>
  <si>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</si>
  <si>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</si>
  <si>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</si>
  <si>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</si>
  <si>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</si>
  <si>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</si>
  <si>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</si>
  <si>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</si>
  <si>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</si>
  <si>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</si>
  <si>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</si>
  <si>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</si>
  <si>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</si>
  <si>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</si>
  <si>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</si>
  <si>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</si>
  <si>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</si>
  <si>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</si>
  <si>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</si>
  <si>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</si>
  <si>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</si>
  <si>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</si>
  <si>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</si>
  <si>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</si>
  <si>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</si>
  <si>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</si>
  <si>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</si>
  <si>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</si>
  <si>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</si>
  <si>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</si>
  <si>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</si>
  <si>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</si>
  <si>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</si>
  <si>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</si>
  <si>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</si>
  <si>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</si>
  <si>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</si>
  <si>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</si>
  <si>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</si>
  <si>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</si>
  <si>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</si>
  <si>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</si>
  <si>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</si>
  <si>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</si>
  <si>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</si>
  <si>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</si>
  <si>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</si>
  <si>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</si>
  <si>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</si>
  <si>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</si>
  <si>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</si>
  <si>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</si>
  <si>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</si>
  <si>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</si>
  <si>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</si>
  <si>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</si>
  <si>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</si>
  <si>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</si>
  <si>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</si>
  <si>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</si>
  <si>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</si>
  <si>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</si>
  <si>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</si>
  <si>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</si>
  <si>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</si>
  <si>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</si>
  <si>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</si>
  <si>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</si>
  <si>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</si>
  <si>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</si>
  <si>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</si>
  <si>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</si>
  <si>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</si>
  <si>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</si>
  <si>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</si>
  <si>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</si>
  <si>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</si>
  <si>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</si>
  <si>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</si>
  <si>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</si>
  <si>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</si>
  <si>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</si>
  <si>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</si>
  <si>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</si>
  <si>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</si>
  <si>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</si>
  <si>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</si>
  <si>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</si>
  <si>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</si>
  <si>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</si>
  <si>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</si>
  <si>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</si>
  <si>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</si>
  <si>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</si>
  <si>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</si>
  <si>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</si>
  <si>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</si>
  <si>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</si>
  <si>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</si>
  <si>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</si>
  <si>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</si>
  <si>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</si>
  <si>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</si>
  <si>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</si>
  <si>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</si>
  <si>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</si>
  <si>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</si>
  <si>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</si>
  <si>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</si>
  <si>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</si>
  <si>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</si>
  <si>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</si>
  <si>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</si>
  <si>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</si>
  <si>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</si>
  <si>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</si>
  <si>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</si>
  <si>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</si>
  <si>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</si>
  <si>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</si>
  <si>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</si>
  <si>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</si>
  <si>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</si>
  <si>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</si>
  <si>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</si>
  <si>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</si>
  <si>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</si>
  <si>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</si>
  <si>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</si>
  <si>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</si>
  <si>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</si>
  <si>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</si>
  <si>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</si>
  <si>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</si>
  <si>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</si>
  <si>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</si>
  <si>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</si>
  <si>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</si>
  <si>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</si>
  <si>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</si>
  <si>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</si>
  <si>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</si>
  <si>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</si>
  <si>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</si>
  <si>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</si>
  <si>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</si>
  <si>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</si>
  <si>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</si>
  <si>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</si>
  <si>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</si>
  <si>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</si>
  <si>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</si>
  <si>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</si>
  <si>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</si>
  <si>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</si>
  <si>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</si>
  <si>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</si>
  <si>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</si>
  <si>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</si>
  <si>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</si>
  <si>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</si>
  <si>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</si>
  <si>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</si>
  <si>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</si>
  <si>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</si>
  <si>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</si>
  <si>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</si>
  <si>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</si>
  <si>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</si>
  <si>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</si>
  <si>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</si>
  <si>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</si>
  <si>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</si>
  <si>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</si>
  <si>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</si>
  <si>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</si>
  <si>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</si>
  <si>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</si>
  <si>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</si>
  <si>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</si>
  <si>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</si>
  <si>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</si>
  <si>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</si>
  <si>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</si>
  <si>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</si>
  <si>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</si>
  <si>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</si>
  <si>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</si>
  <si>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</si>
  <si>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</si>
  <si>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</si>
  <si>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</si>
  <si>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</si>
  <si>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</si>
  <si>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</si>
  <si>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</si>
  <si>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</si>
  <si>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</si>
  <si>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</si>
  <si>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</si>
  <si>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</si>
  <si>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</si>
  <si>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</si>
  <si>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</si>
  <si>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</si>
  <si>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</si>
  <si>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</si>
  <si>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</si>
  <si>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</si>
  <si>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</si>
  <si>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</si>
  <si>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</si>
  <si>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</si>
  <si>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</si>
  <si>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</si>
  <si>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</si>
  <si>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</si>
  <si>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</si>
  <si>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</si>
  <si>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</si>
  <si>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</si>
  <si>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</si>
  <si>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</si>
  <si>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</si>
  <si>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</si>
  <si>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</si>
  <si>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</si>
  <si>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</si>
  <si>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</si>
  <si>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</si>
  <si>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</si>
  <si>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</si>
  <si>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</si>
  <si>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</si>
  <si>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</si>
  <si>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</si>
  <si>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</si>
  <si>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</si>
  <si>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</si>
  <si>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</si>
  <si>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</si>
  <si>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</si>
  <si>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</si>
  <si>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</si>
  <si>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</si>
  <si>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</si>
  <si>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</si>
  <si>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</si>
  <si>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</si>
  <si>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</si>
  <si>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</si>
  <si>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</si>
  <si>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</si>
  <si>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</si>
  <si>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</si>
  <si>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</si>
  <si>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</si>
  <si>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</si>
  <si>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</si>
  <si>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</si>
  <si>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</si>
  <si>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</si>
  <si>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</si>
  <si>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</si>
  <si>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</si>
  <si>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</si>
  <si>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</si>
  <si>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</si>
  <si>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</si>
  <si>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</si>
  <si>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</si>
  <si>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</si>
  <si>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</si>
  <si>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</si>
  <si>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</si>
  <si>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</si>
  <si>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</si>
  <si>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</si>
  <si>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</si>
  <si>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</si>
  <si>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</si>
  <si>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</si>
  <si>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</si>
  <si>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</si>
  <si>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</si>
  <si>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</si>
  <si>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</si>
  <si>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</si>
  <si>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</si>
  <si>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</si>
  <si>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</si>
  <si>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</si>
  <si>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</si>
  <si>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</si>
  <si>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</si>
  <si>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</si>
  <si>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</si>
  <si>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</si>
  <si>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</si>
  <si>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</si>
  <si>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</si>
  <si>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</si>
  <si>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</si>
  <si>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</si>
  <si>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</si>
  <si>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</si>
  <si>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</si>
  <si>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</si>
  <si>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</si>
  <si>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</si>
  <si>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</si>
  <si>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</si>
  <si>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</si>
  <si>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</si>
  <si>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</si>
  <si>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</si>
  <si>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</si>
  <si>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</si>
  <si>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</si>
  <si>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</si>
  <si>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</si>
  <si>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</si>
  <si>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</si>
  <si>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</si>
  <si>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</si>
  <si>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</si>
  <si>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</si>
  <si>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</si>
  <si>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</si>
  <si>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</si>
  <si>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</si>
  <si>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</si>
  <si>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</si>
  <si>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</si>
  <si>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</si>
  <si>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</si>
  <si>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</si>
  <si>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</si>
  <si>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</si>
  <si>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</si>
  <si>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</si>
  <si>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</si>
  <si>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</si>
  <si>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</si>
  <si>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</si>
  <si>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</si>
  <si>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</si>
  <si>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</si>
  <si>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</si>
  <si>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</si>
  <si>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</si>
  <si>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</si>
  <si>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</si>
  <si>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</si>
  <si>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</si>
  <si>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</si>
  <si>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</si>
  <si>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</si>
  <si>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</si>
  <si>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</si>
  <si>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</si>
  <si>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</si>
  <si>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</si>
  <si>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</si>
  <si>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</si>
  <si>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</si>
  <si>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</si>
  <si>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</si>
  <si>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</si>
  <si>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</si>
  <si>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</si>
  <si>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</si>
  <si>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</si>
  <si>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</si>
  <si>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</si>
  <si>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</si>
  <si>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</si>
  <si>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</si>
  <si>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</si>
  <si>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</si>
  <si>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</si>
  <si>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</si>
  <si>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</si>
  <si>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</si>
  <si>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</si>
  <si>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</si>
  <si>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</si>
  <si>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</si>
  <si>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</si>
  <si>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</si>
  <si>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</si>
  <si>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</si>
  <si>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</si>
  <si>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</si>
  <si>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</si>
  <si>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</si>
  <si>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</si>
  <si>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</si>
  <si>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</si>
  <si>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</si>
  <si>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</si>
  <si>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</si>
  <si>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</si>
  <si>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</si>
  <si>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</si>
  <si>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</si>
  <si>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</si>
  <si>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</si>
  <si>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</si>
  <si>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</si>
  <si>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</si>
  <si>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</si>
  <si>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</si>
  <si>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</si>
  <si>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</si>
  <si>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</si>
  <si>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</si>
  <si>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</si>
  <si>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</si>
  <si>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</si>
  <si>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</si>
  <si>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</si>
  <si>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</si>
  <si>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</si>
  <si>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</si>
  <si>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</si>
  <si>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</si>
  <si>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</si>
  <si>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</si>
  <si>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</si>
  <si>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</si>
  <si>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</si>
  <si>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</si>
  <si>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</si>
  <si>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</si>
  <si>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</si>
  <si>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</si>
  <si>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</si>
  <si>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</si>
  <si>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</si>
  <si>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</si>
  <si>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</si>
  <si>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</si>
  <si>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</si>
  <si>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</si>
  <si>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</si>
  <si>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</si>
  <si>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</si>
  <si>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</si>
  <si>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</si>
  <si>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</si>
  <si>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</si>
  <si>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</si>
  <si>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</si>
  <si>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</si>
  <si>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</si>
  <si>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</si>
  <si>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</si>
  <si>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</si>
  <si>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</si>
  <si>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</si>
  <si>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</si>
  <si>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</si>
  <si>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</si>
  <si>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</si>
  <si>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</si>
  <si>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</si>
  <si>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</si>
  <si>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</si>
  <si>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</si>
  <si>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</si>
  <si>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</si>
  <si>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</si>
  <si>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</si>
  <si>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</si>
  <si>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</si>
  <si>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</si>
  <si>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</si>
  <si>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</si>
  <si>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</si>
  <si>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</si>
  <si>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</si>
  <si>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</si>
  <si>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</si>
  <si>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</si>
  <si>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</si>
  <si>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</si>
  <si>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</si>
  <si>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</si>
  <si>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</si>
  <si>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</si>
  <si>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</si>
  <si>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</si>
  <si>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</si>
  <si>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</si>
  <si>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</si>
  <si>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</si>
  <si>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</si>
  <si>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</si>
  <si>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</si>
  <si>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</si>
  <si>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</si>
  <si>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</si>
  <si>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</si>
  <si>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</si>
  <si>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</si>
  <si>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</si>
  <si>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</si>
  <si>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</si>
  <si>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</si>
  <si>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</si>
  <si>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</si>
  <si>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</si>
  <si>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</si>
  <si>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</si>
  <si>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</si>
  <si>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</si>
  <si>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</si>
  <si>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</si>
  <si>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</si>
  <si>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</si>
  <si>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</si>
  <si>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</si>
  <si>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</si>
  <si>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</si>
  <si>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</si>
  <si>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</si>
  <si>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</si>
  <si>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</si>
  <si>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</si>
  <si>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</si>
  <si>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</si>
  <si>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</si>
  <si>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</si>
  <si>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</si>
  <si>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</si>
  <si>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</si>
  <si>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</si>
  <si>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</si>
  <si>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</si>
  <si>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</si>
  <si>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</si>
  <si>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</si>
  <si>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</si>
  <si>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</si>
  <si>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</si>
  <si>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</si>
  <si>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</si>
  <si>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</si>
  <si>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</si>
  <si>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</si>
  <si>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</si>
  <si>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</si>
  <si>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</si>
  <si>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</si>
  <si>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</si>
  <si>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</si>
  <si>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</si>
  <si>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</si>
  <si>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</si>
  <si>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</si>
  <si>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</si>
  <si>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</si>
  <si>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</si>
  <si>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</si>
  <si>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</si>
  <si>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</si>
  <si>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</si>
  <si>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</si>
  <si>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</si>
  <si>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</si>
  <si>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</si>
  <si>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</si>
  <si>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</si>
  <si>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</si>
  <si>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</si>
  <si>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</si>
  <si>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</si>
  <si>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</si>
  <si>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</si>
  <si>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</si>
  <si>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</si>
  <si>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</si>
  <si>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</si>
  <si>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</si>
  <si>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</si>
  <si>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</si>
  <si>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</si>
  <si>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</si>
  <si>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</si>
  <si>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</si>
  <si>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</si>
  <si>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</si>
  <si>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</si>
  <si>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</si>
  <si>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</si>
  <si>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</si>
  <si>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</si>
  <si>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</si>
  <si>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</si>
  <si>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</si>
  <si>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</si>
  <si>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</si>
  <si>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</si>
  <si>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</si>
  <si>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</si>
  <si>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</si>
  <si>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</si>
  <si>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</si>
  <si>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</si>
  <si>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</si>
  <si>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</si>
  <si>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</si>
  <si>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</si>
  <si>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</si>
  <si>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</si>
  <si>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</si>
  <si>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</si>
  <si>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</si>
  <si>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</si>
  <si>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</si>
  <si>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</si>
  <si>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</si>
  <si>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</si>
  <si>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</si>
  <si>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</si>
  <si>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</si>
  <si>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</si>
  <si>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</si>
  <si>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</si>
  <si>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</si>
  <si>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</si>
  <si>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</si>
  <si>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</si>
  <si>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</si>
  <si>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</si>
  <si>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</si>
  <si>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</si>
  <si>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</si>
  <si>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</si>
  <si>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</si>
  <si>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</si>
  <si>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</si>
  <si>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</si>
  <si>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</si>
  <si>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</si>
  <si>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</si>
  <si>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</si>
  <si>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</si>
  <si>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</si>
  <si>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</si>
  <si>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</si>
  <si>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</si>
  <si>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</si>
  <si>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</si>
  <si>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</si>
  <si>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</si>
  <si>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</si>
  <si>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</si>
  <si>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</si>
  <si>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</si>
  <si>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</si>
  <si>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</si>
  <si>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</si>
  <si>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</si>
  <si>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</si>
  <si>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</si>
  <si>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</si>
  <si>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</si>
  <si>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</si>
  <si>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</si>
  <si>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</si>
  <si>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</si>
  <si>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</si>
  <si>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</si>
  <si>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</si>
  <si>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</si>
  <si>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</si>
  <si>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</si>
  <si>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</si>
  <si>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</si>
  <si>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</si>
  <si>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</si>
  <si>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</si>
  <si>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</si>
  <si>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</si>
  <si>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</si>
  <si>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</si>
  <si>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</si>
  <si>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</si>
  <si>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</si>
  <si>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</si>
  <si>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</si>
  <si>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</si>
  <si>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</si>
  <si>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</si>
  <si>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</si>
  <si>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</si>
  <si>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</si>
  <si>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</si>
  <si>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</si>
  <si>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</si>
  <si>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</si>
  <si>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</si>
  <si>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</si>
  <si>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</si>
  <si>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</si>
  <si>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</si>
  <si>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</si>
  <si>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</si>
  <si>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</si>
  <si>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</si>
  <si>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</si>
  <si>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</si>
  <si>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</si>
  <si>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</si>
  <si>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</si>
  <si>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</si>
  <si>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</si>
  <si>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</si>
  <si>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</si>
  <si>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</si>
  <si>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</si>
  <si>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</si>
  <si>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</si>
  <si>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</si>
  <si>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</si>
  <si>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</si>
  <si>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</si>
  <si>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</si>
  <si>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</si>
  <si>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</si>
  <si>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</si>
  <si>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</si>
  <si>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</si>
  <si>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</si>
  <si>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</si>
  <si>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</si>
  <si>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</si>
  <si>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</si>
  <si>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</si>
  <si>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</si>
  <si>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</si>
  <si>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</si>
  <si>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</si>
  <si>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</si>
  <si>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</si>
  <si>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</si>
  <si>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</si>
  <si>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</si>
  <si>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</si>
  <si>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</si>
  <si>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</si>
  <si>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</si>
  <si>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</si>
  <si>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</si>
  <si>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</si>
  <si>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</si>
  <si>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</si>
  <si>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</si>
  <si>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</si>
  <si>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</si>
  <si>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</si>
  <si>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</si>
  <si>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</si>
  <si>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</si>
  <si>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</si>
  <si>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</si>
  <si>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</si>
  <si>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</si>
  <si>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</si>
  <si>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</si>
  <si>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</si>
  <si>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</si>
  <si>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</si>
  <si>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</si>
  <si>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</si>
  <si>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</si>
  <si>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</si>
  <si>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</si>
  <si>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</si>
  <si>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</si>
  <si>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</si>
  <si>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</si>
  <si>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</si>
  <si>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</si>
  <si>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</si>
  <si>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</si>
  <si>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</si>
  <si>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</si>
  <si>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</si>
  <si>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</si>
  <si>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</si>
  <si>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</si>
  <si>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</si>
  <si>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</si>
  <si>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</si>
  <si>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</si>
  <si>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</si>
  <si>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</si>
  <si>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</si>
  <si>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</si>
  <si>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</si>
  <si>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</si>
  <si>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</si>
  <si>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</si>
  <si>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</si>
  <si>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</si>
  <si>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</si>
  <si>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</si>
  <si>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</si>
  <si>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</si>
  <si>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</si>
  <si>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</si>
  <si>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</si>
  <si>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</si>
  <si>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</si>
  <si>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</si>
  <si>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</si>
  <si>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</si>
  <si>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</si>
  <si>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</si>
  <si>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</si>
  <si>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</si>
  <si>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</si>
  <si>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</si>
  <si>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</si>
  <si>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</si>
  <si>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</si>
  <si>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</si>
  <si>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</si>
  <si>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</si>
  <si>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</si>
  <si>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</si>
  <si>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</si>
  <si>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</si>
  <si>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</si>
  <si>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</si>
  <si>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</si>
  <si>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</si>
  <si>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</si>
  <si>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</si>
  <si>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</si>
  <si>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</si>
  <si>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</si>
  <si>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</si>
  <si>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</si>
  <si>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</si>
  <si>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</si>
  <si>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</si>
  <si>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</si>
  <si>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</si>
  <si>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</si>
  <si>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</si>
  <si>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</si>
  <si>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</si>
  <si>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</si>
  <si>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</si>
  <si>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</si>
  <si>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</si>
  <si>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</si>
  <si>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</si>
  <si>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</si>
  <si>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</si>
  <si>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</si>
  <si>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</si>
  <si>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</si>
  <si>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</si>
  <si>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</si>
  <si>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</si>
  <si>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</si>
  <si>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</si>
  <si>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</si>
  <si>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</si>
  <si>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</si>
  <si>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</si>
  <si>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</si>
  <si>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</si>
  <si>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</si>
  <si>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</si>
  <si>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</si>
  <si>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</si>
  <si>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</si>
  <si>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</si>
  <si>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</si>
  <si>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</si>
  <si>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</si>
  <si>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</si>
  <si>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</si>
  <si>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</si>
  <si>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</si>
  <si>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</si>
  <si>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</si>
  <si>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</si>
  <si>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</si>
  <si>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</si>
  <si>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</si>
  <si>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</si>
  <si>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</si>
  <si>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</si>
  <si>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</si>
  <si>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</si>
  <si>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</si>
  <si>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</si>
  <si>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</si>
  <si>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</si>
  <si>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</si>
  <si>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</si>
  <si>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</si>
  <si>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</si>
  <si>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</si>
  <si>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</si>
  <si>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</si>
  <si>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</si>
  <si>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</si>
  <si>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</si>
  <si>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</si>
  <si>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</si>
  <si>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</si>
  <si>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</si>
  <si>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</si>
  <si>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</si>
  <si>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</si>
  <si>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</si>
  <si>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</si>
  <si>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</si>
  <si>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</si>
  <si>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</si>
  <si>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</si>
  <si>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</si>
  <si>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</si>
  <si>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</si>
  <si>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</si>
  <si>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</si>
  <si>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</si>
  <si>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</si>
  <si>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</si>
  <si>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</si>
  <si>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</si>
  <si>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</si>
  <si>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</si>
  <si>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</si>
  <si>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</si>
  <si>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</si>
  <si>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</si>
  <si>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</si>
  <si>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</si>
  <si>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</si>
  <si>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</si>
  <si>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</si>
  <si>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</si>
  <si>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</si>
  <si>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</si>
  <si>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</si>
  <si>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</si>
  <si>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</si>
  <si>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</si>
  <si>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</si>
  <si>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</si>
  <si>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</si>
  <si>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</si>
  <si>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</si>
  <si>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</si>
  <si>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</si>
  <si>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</si>
  <si>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</si>
  <si>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</si>
  <si>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</si>
  <si>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</si>
  <si>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</si>
  <si>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</si>
  <si>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</si>
  <si>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</si>
  <si>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</si>
  <si>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</si>
  <si>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</si>
  <si>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</si>
  <si>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</si>
  <si>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</si>
  <si>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</si>
  <si>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</si>
  <si>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</si>
  <si>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</si>
  <si>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</si>
  <si>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</si>
  <si>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</si>
  <si>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</si>
  <si>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</si>
  <si>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</si>
  <si>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</si>
  <si>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</si>
  <si>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</si>
  <si>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</si>
  <si>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</si>
  <si>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</si>
  <si>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</si>
  <si>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</si>
  <si>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</si>
  <si>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</si>
  <si>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</si>
  <si>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</si>
  <si>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</si>
  <si>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</si>
  <si>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</si>
  <si>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</si>
  <si>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</si>
  <si>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</si>
  <si>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</si>
  <si>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</si>
  <si>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</si>
  <si>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</si>
  <si>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</si>
  <si>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</si>
  <si>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</si>
  <si>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</si>
  <si>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</si>
  <si>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</si>
  <si>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</si>
  <si>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</si>
  <si>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</si>
  <si>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</si>
  <si>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</si>
  <si>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</si>
  <si>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</si>
  <si>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</si>
  <si>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</si>
  <si>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</si>
  <si>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</si>
  <si>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</si>
  <si>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</si>
  <si>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</si>
  <si>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</si>
  <si>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</si>
  <si>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</si>
  <si>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</si>
  <si>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</si>
  <si>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</si>
  <si>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</si>
  <si>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</si>
  <si>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</si>
  <si>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</si>
  <si>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</si>
  <si>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</si>
  <si>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</si>
  <si>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</si>
  <si>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</si>
  <si>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</si>
  <si>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</si>
  <si>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</si>
  <si>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</si>
  <si>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</si>
  <si>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</si>
  <si>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</si>
  <si>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</si>
  <si>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</si>
  <si>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</si>
  <si>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</si>
  <si>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</si>
  <si>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</si>
  <si>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</si>
  <si>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</si>
  <si>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</si>
  <si>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</si>
  <si>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</si>
  <si>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</si>
  <si>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</si>
  <si>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</si>
  <si>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</si>
  <si>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</si>
  <si>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</si>
  <si>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</si>
  <si>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</si>
  <si>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</si>
  <si>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</si>
  <si>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</si>
  <si>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</si>
  <si>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</si>
  <si>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</si>
  <si>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</si>
  <si>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</si>
  <si>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</si>
  <si>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</si>
  <si>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</si>
  <si>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</si>
  <si>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</si>
  <si>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</si>
  <si>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</si>
  <si>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</si>
  <si>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</si>
  <si>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</si>
  <si>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</si>
  <si>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</si>
  <si>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</si>
  <si>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</si>
  <si>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</si>
  <si>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</si>
  <si>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</si>
  <si>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</si>
  <si>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</si>
  <si>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</si>
  <si>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</si>
  <si>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</si>
  <si>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</si>
  <si>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</si>
  <si>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</si>
  <si>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</si>
  <si>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</si>
  <si>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</si>
  <si>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</si>
  <si>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</si>
  <si>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</si>
  <si>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</si>
  <si>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</si>
  <si>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</si>
  <si>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</si>
  <si>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</si>
  <si>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</si>
  <si>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</si>
  <si>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</si>
  <si>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</si>
  <si>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</si>
  <si>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</si>
  <si>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</si>
  <si>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</si>
  <si>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</si>
  <si>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</si>
  <si>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</si>
  <si>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</si>
  <si>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</si>
  <si>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</si>
  <si>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</si>
  <si>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</si>
  <si>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</si>
  <si>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</si>
  <si>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</si>
  <si>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</si>
  <si>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</si>
  <si>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</si>
  <si>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</si>
  <si>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</si>
  <si>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</si>
  <si>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</si>
  <si>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</si>
  <si>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</si>
  <si>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</si>
  <si>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</si>
  <si>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</si>
  <si>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</si>
  <si>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</si>
  <si>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</si>
  <si>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</si>
  <si>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</si>
  <si>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</si>
  <si>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</si>
  <si>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</si>
  <si>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</si>
  <si>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</si>
  <si>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</si>
  <si>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</si>
  <si>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</si>
  <si>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</si>
  <si>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</si>
  <si>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</si>
  <si>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</si>
  <si>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</si>
  <si>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</si>
  <si>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</si>
  <si>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</si>
  <si>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</si>
  <si>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</si>
  <si>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</si>
  <si>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</si>
  <si>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</si>
  <si>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</si>
  <si>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</si>
  <si>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</si>
  <si>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</si>
  <si>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</si>
  <si>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</si>
  <si>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</si>
  <si>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</si>
  <si>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</si>
  <si>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</si>
  <si>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</si>
  <si>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</si>
  <si>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</si>
  <si>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</si>
  <si>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</si>
  <si>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</si>
  <si>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</si>
  <si>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</si>
  <si>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</si>
  <si>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</si>
  <si>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</si>
  <si>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</si>
  <si>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</si>
  <si>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</si>
  <si>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</si>
  <si>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</si>
  <si>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</si>
  <si>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</si>
  <si>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</si>
  <si>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</si>
  <si>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</si>
  <si>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</si>
  <si>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</si>
  <si>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</si>
  <si>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</si>
  <si>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</si>
  <si>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</si>
  <si>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</si>
  <si>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</si>
  <si>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</si>
  <si>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</si>
  <si>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</si>
  <si>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</si>
  <si>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</si>
  <si>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</si>
  <si>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</si>
  <si>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</si>
  <si>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</si>
  <si>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</si>
  <si>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</si>
  <si>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</si>
  <si>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</si>
  <si>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</si>
  <si>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</si>
  <si>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</si>
  <si>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</si>
  <si>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</si>
  <si>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</si>
  <si>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</si>
  <si>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</si>
  <si>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</si>
  <si>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</si>
  <si>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</si>
  <si>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</si>
  <si>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</si>
  <si>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</si>
  <si>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</si>
  <si>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</si>
  <si>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</si>
  <si>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</si>
  <si>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</si>
  <si>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</si>
  <si>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</si>
  <si>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</si>
  <si>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</si>
  <si>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</si>
  <si>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</si>
  <si>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</si>
  <si>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</si>
  <si>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</si>
  <si>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</si>
  <si>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</si>
  <si>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</si>
  <si>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</si>
  <si>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</si>
  <si>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</si>
  <si>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</si>
  <si>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</si>
  <si>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</si>
  <si>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</si>
  <si>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</si>
  <si>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</si>
  <si>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</si>
  <si>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</si>
  <si>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</si>
  <si>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</si>
  <si>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</si>
  <si>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</si>
  <si>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</si>
  <si>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</si>
  <si>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</si>
  <si>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</si>
  <si>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</si>
  <si>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</si>
  <si>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</si>
  <si>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</si>
  <si>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</si>
  <si>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</si>
  <si>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</si>
  <si>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</si>
  <si>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</si>
  <si>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</si>
  <si>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</si>
  <si>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</si>
  <si>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</si>
  <si>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</si>
  <si>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</si>
  <si>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</si>
  <si>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</si>
  <si>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</si>
  <si>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</si>
  <si>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</si>
  <si>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</si>
  <si>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</si>
  <si>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</si>
  <si>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</si>
  <si>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</si>
  <si>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</si>
  <si>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</si>
  <si>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</si>
  <si>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</si>
  <si>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</si>
  <si>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</si>
  <si>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</si>
  <si>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</si>
  <si>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</si>
  <si>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</si>
  <si>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</si>
  <si>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</si>
  <si>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</si>
  <si>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</si>
  <si>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</si>
  <si>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</si>
  <si>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</si>
  <si>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</si>
  <si>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</si>
  <si>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</si>
  <si>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</si>
  <si>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</si>
  <si>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</si>
  <si>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</si>
  <si>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</si>
  <si>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</si>
  <si>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</si>
  <si>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</si>
  <si>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</si>
  <si>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</si>
  <si>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</si>
  <si>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</si>
  <si>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</si>
  <si>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</si>
  <si>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</si>
  <si>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</si>
  <si>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</si>
  <si>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</si>
  <si>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</si>
  <si>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</si>
  <si>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</si>
  <si>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</si>
  <si>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</si>
  <si>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</si>
  <si>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</si>
  <si>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</si>
  <si>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</si>
  <si>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</si>
  <si>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</si>
  <si>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</si>
  <si>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</si>
  <si>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</si>
  <si>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</si>
  <si>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</si>
  <si>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</si>
  <si>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</si>
  <si>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</si>
  <si>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</si>
  <si>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</si>
  <si>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</si>
  <si>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</si>
  <si>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</si>
  <si>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</si>
  <si>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</si>
  <si>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</si>
  <si>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</si>
  <si>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</si>
  <si>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</si>
  <si>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</si>
  <si>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</si>
  <si>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</si>
  <si>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</si>
  <si>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</si>
  <si>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</si>
  <si>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</si>
  <si>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</si>
  <si>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</si>
  <si>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</si>
  <si>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</si>
  <si>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</si>
  <si>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</si>
  <si>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</si>
  <si>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</si>
  <si>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</si>
  <si>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</si>
  <si>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</si>
  <si>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</si>
  <si>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</si>
  <si>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</si>
  <si>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</si>
  <si>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</si>
  <si>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</si>
  <si>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</si>
  <si>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</si>
  <si>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</si>
  <si>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</si>
  <si>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</si>
  <si>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</si>
  <si>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</si>
  <si>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</si>
  <si>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</si>
  <si>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</si>
  <si>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</si>
  <si>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</si>
  <si>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</si>
  <si>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</si>
  <si>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</si>
  <si>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</si>
  <si>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</si>
  <si>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</si>
  <si>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</si>
  <si>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</si>
  <si>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</si>
  <si>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</si>
  <si>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</si>
  <si>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</si>
  <si>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</si>
  <si>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</si>
  <si>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</si>
  <si>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</si>
  <si>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</si>
  <si>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</si>
  <si>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</si>
  <si>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</si>
  <si>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</si>
  <si>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</si>
  <si>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</si>
  <si>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</si>
  <si>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</si>
  <si>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</si>
  <si>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</si>
  <si>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</si>
  <si>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</si>
  <si>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</si>
  <si>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</si>
  <si>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</si>
  <si>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</si>
  <si>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</si>
  <si>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</si>
  <si>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</si>
  <si>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</si>
  <si>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</si>
  <si>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</si>
  <si>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</si>
  <si>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</si>
  <si>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</si>
  <si>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</si>
  <si>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</si>
  <si>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</si>
  <si>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</si>
  <si>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</si>
  <si>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</si>
  <si>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</si>
  <si>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</si>
  <si>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</si>
  <si>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</si>
  <si>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</si>
  <si>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</si>
  <si>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</si>
  <si>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</si>
  <si>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</si>
  <si>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</si>
  <si>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</si>
  <si>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</si>
  <si>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</si>
  <si>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</si>
  <si>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</si>
  <si>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</si>
  <si>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</si>
  <si>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</si>
  <si>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</si>
  <si>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</si>
  <si>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</si>
  <si>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</si>
  <si>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</si>
  <si>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</si>
  <si>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</si>
  <si>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</si>
  <si>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</si>
  <si>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</si>
  <si>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</si>
  <si>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</si>
  <si>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</si>
  <si>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</si>
  <si>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</si>
  <si>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</si>
  <si>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</si>
  <si>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</si>
  <si>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</si>
  <si>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</si>
  <si>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</si>
  <si>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</si>
  <si>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</si>
  <si>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</si>
  <si>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</si>
  <si>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</si>
  <si>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</si>
  <si>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</si>
  <si>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</si>
  <si>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</si>
  <si>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</si>
  <si>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</si>
  <si>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</si>
  <si>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</si>
  <si>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</si>
  <si>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</si>
  <si>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</si>
  <si>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</si>
  <si>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</si>
  <si>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</si>
  <si>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</si>
  <si>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</si>
  <si>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</si>
  <si>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</si>
  <si>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</si>
  <si>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</si>
  <si>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</si>
  <si>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</si>
  <si>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</si>
  <si>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</si>
  <si>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</si>
  <si>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</si>
  <si>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</si>
  <si>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</si>
  <si>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</si>
  <si>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</si>
  <si>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</si>
  <si>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</si>
  <si>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</si>
  <si>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</si>
  <si>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</si>
  <si>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</si>
  <si>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</si>
  <si>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</si>
  <si>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</si>
  <si>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</si>
  <si>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</si>
  <si>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</si>
  <si>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</si>
  <si>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</si>
  <si>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</si>
  <si>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</si>
  <si>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</si>
  <si>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</si>
  <si>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</si>
  <si>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</si>
  <si>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</si>
  <si>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</si>
  <si>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</si>
  <si>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</si>
  <si>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</si>
  <si>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</si>
  <si>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</si>
  <si>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</si>
  <si>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</si>
  <si>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</si>
  <si>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</si>
  <si>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</si>
  <si>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</si>
  <si>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</si>
  <si>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</si>
  <si>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</si>
  <si>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</si>
  <si>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</si>
  <si>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</si>
  <si>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</si>
  <si>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</si>
  <si>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</si>
  <si>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</si>
  <si>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</si>
  <si>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</si>
  <si>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</si>
  <si>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</si>
  <si>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</si>
  <si>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</si>
  <si>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</si>
  <si>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</si>
  <si>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</si>
  <si>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</si>
  <si>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</si>
  <si>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</si>
  <si>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</si>
  <si>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</si>
  <si>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</si>
  <si>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</si>
  <si>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</si>
  <si>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</si>
  <si>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</si>
  <si>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</si>
  <si>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</si>
  <si>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</si>
  <si>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</si>
  <si>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</si>
  <si>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</si>
  <si>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</si>
  <si>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</si>
  <si>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</si>
  <si>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</si>
  <si>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</si>
  <si>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</si>
  <si>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</si>
  <si>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</si>
  <si>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</si>
  <si>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</si>
  <si>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</si>
  <si>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</si>
  <si>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</si>
  <si>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</si>
  <si>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</si>
  <si>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</si>
  <si>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</si>
  <si>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</si>
  <si>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</si>
  <si>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</si>
  <si>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</si>
  <si>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</si>
  <si>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</si>
  <si>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</si>
  <si>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</si>
  <si>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</si>
  <si>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</si>
  <si>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</si>
  <si>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</si>
  <si>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</si>
  <si>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</si>
  <si>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</si>
  <si>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</si>
  <si>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</si>
  <si>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</si>
  <si>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</si>
  <si>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</si>
  <si>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</si>
  <si>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</si>
  <si>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</si>
  <si>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</si>
  <si>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</si>
  <si>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</si>
  <si>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</si>
  <si>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</si>
  <si>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</si>
  <si>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</si>
  <si>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</si>
  <si>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</si>
  <si>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</si>
  <si>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</si>
  <si>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</si>
  <si>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</si>
  <si>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</si>
  <si>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</si>
  <si>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</si>
  <si>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</si>
  <si>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</si>
  <si>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</si>
  <si>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</si>
  <si>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</si>
  <si>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</si>
  <si>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</si>
  <si>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</si>
  <si>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</si>
  <si>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</si>
  <si>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</si>
  <si>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</si>
  <si>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</si>
  <si>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</si>
  <si>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</si>
  <si>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</si>
  <si>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</si>
  <si>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</si>
  <si>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</si>
  <si>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</si>
  <si>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</si>
  <si>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</si>
  <si>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</si>
  <si>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</si>
  <si>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</si>
  <si>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</si>
  <si>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</si>
  <si>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</si>
  <si>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</si>
  <si>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</si>
  <si>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</si>
  <si>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</si>
  <si>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</si>
  <si>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</si>
  <si>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</si>
  <si>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</si>
  <si>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</si>
  <si>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</si>
  <si>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</si>
  <si>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</si>
  <si>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</si>
  <si>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</si>
  <si>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</si>
  <si>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</si>
  <si>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</si>
  <si>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</si>
  <si>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</si>
  <si>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</si>
  <si>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</si>
  <si>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</si>
  <si>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</si>
  <si>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</si>
  <si>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</si>
  <si>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</si>
  <si>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</si>
  <si>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</si>
  <si>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</si>
  <si>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</si>
  <si>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</si>
  <si>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</si>
  <si>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</si>
  <si>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</si>
  <si>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</si>
  <si>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</si>
  <si>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</si>
  <si>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</si>
  <si>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</si>
  <si>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</si>
  <si>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</si>
  <si>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</si>
  <si>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</si>
  <si>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</si>
  <si>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</si>
  <si>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</si>
  <si>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</si>
  <si>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</si>
  <si>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</si>
  <si>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</si>
  <si>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</si>
  <si>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</si>
  <si>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</si>
  <si>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</si>
  <si>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</si>
  <si>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</si>
  <si>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</si>
  <si>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</si>
  <si>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</si>
  <si>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</si>
  <si>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</si>
  <si>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</si>
  <si>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</si>
  <si>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</si>
  <si>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</si>
  <si>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</si>
  <si>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</si>
  <si>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</si>
  <si>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</si>
  <si>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</si>
  <si>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</si>
  <si>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</si>
  <si>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</si>
  <si>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</si>
  <si>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</si>
  <si>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</si>
  <si>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</si>
  <si>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</si>
  <si>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</si>
  <si>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</si>
  <si>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</si>
  <si>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</si>
  <si>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</si>
  <si>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</si>
  <si>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</si>
  <si>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</si>
  <si>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</si>
  <si>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</si>
  <si>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</si>
  <si>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</si>
  <si>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</si>
  <si>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</si>
  <si>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</si>
  <si>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</si>
  <si>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</si>
  <si>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</si>
  <si>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</si>
  <si>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</si>
  <si>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</si>
  <si>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</si>
  <si>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</si>
  <si>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</si>
  <si>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</si>
  <si>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</si>
  <si>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</si>
  <si>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</si>
  <si>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</si>
  <si>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</si>
  <si>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</si>
  <si>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</si>
  <si>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</si>
  <si>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</si>
  <si>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</si>
  <si>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</si>
  <si>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</si>
  <si>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</si>
  <si>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</si>
  <si>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</si>
  <si>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</si>
  <si>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</si>
  <si>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</si>
  <si>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</si>
  <si>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</si>
  <si>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</si>
  <si>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</si>
  <si>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</si>
  <si>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</si>
  <si>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</si>
  <si>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</si>
  <si>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</si>
  <si>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</si>
  <si>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</si>
  <si>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</si>
  <si>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</si>
  <si>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</si>
  <si>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</si>
  <si>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</si>
  <si>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</si>
  <si>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</si>
  <si>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</si>
  <si>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</si>
  <si>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</si>
  <si>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</si>
  <si>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</si>
  <si>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</si>
  <si>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</si>
  <si>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</si>
  <si>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</si>
  <si>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</si>
  <si>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</si>
  <si>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</si>
  <si>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</si>
  <si>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</si>
  <si>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</si>
  <si>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</si>
  <si>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</si>
  <si>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</si>
  <si>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</si>
  <si>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</si>
  <si>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</si>
  <si>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</si>
  <si>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</si>
  <si>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</si>
  <si>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</si>
  <si>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</si>
  <si>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</si>
  <si>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</si>
  <si>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</si>
  <si>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</si>
  <si>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</si>
  <si>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</si>
  <si>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</si>
  <si>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</si>
  <si>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</si>
  <si>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</si>
  <si>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</si>
  <si>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</si>
  <si>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</si>
  <si>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</si>
  <si>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</si>
  <si>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</si>
  <si>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</si>
  <si>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</si>
  <si>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</si>
  <si>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</si>
  <si>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</si>
  <si>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</si>
  <si>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</si>
  <si>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</si>
  <si>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</si>
  <si>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</si>
  <si>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</si>
  <si>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</si>
  <si>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</si>
  <si>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</si>
  <si>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</si>
  <si>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</si>
  <si>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</si>
  <si>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</si>
  <si>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</si>
  <si>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</si>
  <si>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</si>
  <si>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</si>
  <si>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</si>
  <si>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</si>
  <si>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</si>
  <si>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</si>
  <si>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</si>
  <si>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</si>
  <si>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</si>
  <si>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</si>
  <si>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</si>
  <si>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</si>
  <si>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</si>
  <si>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</si>
  <si>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</si>
  <si>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</si>
  <si>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</si>
  <si>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</si>
  <si>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</si>
  <si>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</si>
  <si>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</si>
  <si>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</si>
  <si>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</si>
  <si>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</si>
  <si>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</si>
  <si>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</si>
  <si>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</si>
  <si>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</si>
  <si>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</si>
  <si>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</si>
  <si>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</si>
  <si>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</si>
  <si>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</si>
  <si>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</si>
  <si>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</si>
  <si>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</si>
  <si>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</si>
  <si>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</si>
  <si>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</si>
  <si>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</si>
  <si>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</si>
  <si>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</si>
  <si>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</si>
  <si>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</si>
  <si>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</si>
  <si>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</si>
  <si>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</si>
  <si>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</si>
  <si>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</si>
  <si>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</si>
  <si>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</si>
  <si>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</si>
  <si>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</si>
  <si>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</si>
  <si>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</si>
  <si>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</si>
  <si>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</si>
  <si>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</si>
  <si>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</si>
  <si>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</si>
  <si>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</si>
  <si>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</si>
  <si>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</si>
  <si>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</si>
  <si>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</si>
  <si>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</si>
  <si>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</si>
  <si>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</si>
  <si>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</si>
  <si>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</si>
  <si>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</si>
  <si>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</si>
  <si>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</si>
  <si>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</si>
  <si>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</si>
  <si>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</si>
  <si>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</si>
  <si>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</si>
  <si>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</si>
  <si>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</si>
  <si>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</si>
  <si>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</si>
  <si>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</si>
  <si>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</si>
  <si>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</si>
  <si>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</si>
  <si>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</si>
  <si>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</si>
  <si>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</si>
  <si>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</si>
  <si>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</si>
  <si>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</si>
  <si>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</si>
  <si>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</si>
  <si>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</si>
  <si>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</si>
  <si>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</si>
  <si>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</si>
  <si>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</si>
  <si>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</si>
  <si>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</si>
  <si>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</si>
  <si>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</si>
  <si>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</si>
  <si>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</si>
  <si>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</si>
  <si>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</si>
  <si>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</si>
  <si>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</si>
  <si>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</si>
  <si>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</si>
  <si>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</si>
  <si>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</si>
  <si>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</si>
  <si>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</si>
  <si>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</si>
  <si>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</si>
  <si>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</si>
  <si>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</si>
  <si>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</si>
  <si>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</si>
  <si>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</si>
  <si>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</si>
  <si>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</si>
  <si>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</si>
  <si>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</si>
  <si>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</si>
  <si>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</si>
  <si>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</si>
  <si>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</si>
  <si>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</si>
  <si>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</si>
  <si>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</si>
  <si>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</si>
  <si>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</si>
  <si>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</si>
  <si>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</si>
  <si>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</si>
  <si>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</si>
  <si>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</si>
  <si>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</si>
  <si>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</si>
  <si>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</si>
  <si>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</si>
  <si>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</si>
  <si>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</si>
  <si>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</si>
  <si>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</si>
  <si>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</si>
  <si>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</si>
  <si>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</si>
  <si>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</si>
  <si>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</si>
  <si>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</si>
  <si>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</si>
  <si>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</si>
  <si>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</si>
  <si>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</si>
  <si>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</si>
  <si>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</si>
  <si>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</si>
  <si>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</si>
  <si>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</si>
  <si>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</si>
  <si>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</si>
  <si>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</si>
  <si>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</si>
  <si>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</si>
  <si>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</si>
  <si>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</si>
  <si>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</si>
  <si>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</si>
  <si>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</si>
  <si>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</si>
  <si>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</si>
  <si>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</si>
  <si>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</si>
  <si>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</si>
  <si>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</si>
  <si>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</si>
  <si>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</si>
  <si>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</si>
  <si>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</si>
  <si>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</si>
  <si>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</si>
  <si>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</si>
  <si>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</si>
  <si>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</si>
  <si>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</si>
  <si>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</si>
  <si>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</si>
  <si>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</si>
  <si>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</si>
  <si>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</si>
  <si>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</si>
  <si>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</si>
  <si>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</si>
  <si>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</si>
  <si>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</si>
  <si>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</si>
  <si>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</si>
  <si>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</si>
  <si>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</si>
  <si>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</si>
  <si>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</si>
  <si>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</si>
  <si>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</si>
  <si>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</si>
  <si>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</si>
  <si>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</si>
  <si>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</si>
  <si>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</si>
  <si>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</si>
  <si>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</si>
  <si>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</si>
  <si>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</si>
  <si>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</si>
  <si>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</si>
  <si>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</si>
  <si>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</si>
  <si>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</si>
  <si>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</si>
  <si>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</si>
  <si>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</si>
  <si>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</si>
  <si>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</si>
  <si>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</si>
  <si>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</si>
  <si>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</si>
  <si>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</si>
  <si>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</si>
  <si>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</si>
  <si>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</si>
  <si>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</si>
  <si>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</si>
  <si>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</si>
  <si>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</si>
  <si>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</si>
  <si>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</si>
  <si>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</si>
  <si>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</si>
  <si>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</si>
  <si>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</si>
  <si>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</si>
  <si>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</si>
  <si>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</si>
  <si>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</si>
  <si>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</si>
  <si>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</si>
  <si>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</si>
  <si>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</si>
  <si>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</si>
  <si>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</si>
  <si>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</si>
  <si>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</si>
  <si>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</si>
  <si>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</si>
  <si>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</si>
  <si>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</si>
  <si>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</si>
  <si>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</si>
  <si>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</si>
  <si>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</si>
  <si>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</si>
  <si>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</si>
  <si>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</si>
  <si>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</si>
  <si>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</si>
  <si>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</si>
  <si>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</si>
  <si>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</si>
  <si>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</si>
  <si>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</si>
  <si>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</si>
  <si>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</si>
  <si>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</si>
  <si>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</si>
  <si>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</si>
  <si>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</si>
  <si>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</si>
  <si>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</si>
  <si>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</si>
  <si>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</si>
  <si>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</si>
  <si>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</si>
  <si>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</si>
  <si>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</si>
  <si>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</si>
  <si>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</si>
  <si>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</si>
  <si>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</si>
  <si>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</si>
  <si>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</si>
  <si>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</si>
  <si>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</si>
  <si>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</si>
  <si>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</si>
  <si>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</si>
  <si>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</si>
  <si>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</si>
  <si>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</si>
  <si>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</si>
  <si>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</si>
  <si>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</si>
  <si>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</si>
  <si>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</si>
  <si>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</si>
  <si>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</si>
  <si>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</si>
  <si>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</si>
  <si>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</si>
  <si>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</si>
  <si>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</si>
  <si>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</si>
  <si>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</si>
  <si>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</si>
  <si>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</si>
  <si>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</si>
  <si>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</si>
  <si>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</si>
  <si>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</si>
  <si>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</si>
  <si>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</si>
  <si>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</si>
  <si>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</si>
  <si>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</si>
  <si>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</si>
  <si>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</si>
  <si>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</si>
  <si>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</si>
  <si>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</si>
  <si>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</si>
  <si>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</si>
  <si>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</si>
  <si>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</si>
  <si>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</si>
  <si>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</si>
  <si>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</si>
  <si>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</si>
  <si>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</si>
  <si>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</si>
  <si>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</si>
  <si>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</si>
  <si>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</si>
  <si>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</si>
  <si>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</si>
  <si>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</si>
  <si>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</si>
  <si>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</si>
  <si>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</si>
  <si>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</si>
  <si>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</si>
  <si>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</si>
  <si>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</si>
  <si>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</si>
  <si>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</si>
  <si>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</si>
  <si>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</si>
  <si>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</si>
  <si>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</si>
  <si>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</si>
  <si>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</si>
  <si>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</si>
  <si>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</si>
  <si>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</si>
  <si>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</si>
  <si>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</si>
  <si>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</si>
  <si>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</si>
  <si>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</si>
  <si>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</si>
  <si>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</si>
  <si>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</si>
  <si>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</si>
  <si>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</si>
  <si>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</si>
  <si>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</si>
  <si>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</si>
  <si>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</si>
  <si>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</si>
  <si>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</si>
  <si>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</si>
  <si>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</si>
  <si>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</si>
  <si>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</si>
  <si>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</si>
  <si>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</si>
  <si>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</si>
  <si>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</si>
  <si>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</si>
  <si>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</si>
  <si>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</si>
  <si>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</si>
  <si>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</si>
  <si>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</si>
  <si>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</si>
  <si>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</si>
  <si>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</si>
  <si>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</si>
  <si>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</si>
  <si>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</si>
  <si>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</si>
  <si>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</si>
  <si>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</si>
  <si>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</si>
  <si>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</si>
  <si>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</si>
  <si>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</si>
  <si>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</si>
  <si>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</si>
  <si>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</si>
  <si>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</si>
  <si>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</si>
  <si>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</si>
  <si>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</si>
  <si>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</si>
  <si>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</si>
  <si>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</si>
  <si>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</si>
  <si>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</si>
  <si>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</si>
  <si>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</si>
  <si>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</si>
  <si>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</si>
  <si>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</si>
  <si>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</si>
  <si>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</si>
  <si>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</si>
  <si>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</si>
  <si>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</si>
  <si>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</si>
  <si>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</si>
  <si>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</si>
  <si>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</si>
  <si>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</si>
  <si>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</si>
  <si>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</si>
  <si>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</si>
  <si>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</si>
  <si>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</si>
  <si>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</si>
  <si>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</si>
  <si>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</si>
  <si>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</si>
  <si>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</si>
  <si>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</si>
  <si>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</si>
  <si>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</si>
  <si>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</si>
  <si>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</si>
  <si>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</si>
  <si>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</si>
  <si>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</si>
  <si>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</si>
  <si>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</si>
  <si>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</si>
  <si>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</si>
  <si>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</si>
  <si>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</si>
  <si>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</si>
  <si>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</si>
  <si>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</si>
  <si>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</si>
  <si>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</si>
  <si>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</si>
  <si>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</si>
  <si>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</si>
  <si>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</si>
  <si>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</si>
  <si>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</si>
  <si>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</si>
  <si>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</si>
  <si>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</si>
  <si>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</si>
  <si>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</si>
  <si>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</si>
  <si>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</si>
  <si>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</si>
  <si>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</si>
  <si>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</si>
  <si>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</si>
  <si>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</si>
  <si>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</si>
  <si>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</si>
  <si>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</si>
  <si>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</si>
  <si>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</si>
  <si>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</si>
  <si>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</si>
  <si>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</si>
  <si>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</si>
  <si>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</si>
  <si>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</si>
  <si>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</si>
  <si>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</si>
  <si>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</si>
  <si>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</si>
  <si>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</si>
  <si>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</si>
  <si>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</si>
  <si>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</si>
  <si>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</si>
  <si>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</si>
  <si>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</si>
  <si>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</si>
  <si>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</si>
  <si>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</si>
  <si>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</si>
  <si>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</si>
  <si>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</si>
  <si>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</si>
  <si>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</si>
  <si>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</si>
  <si>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</si>
  <si>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</si>
  <si>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</si>
  <si>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</si>
  <si>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</si>
  <si>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</si>
  <si>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</si>
  <si>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</si>
  <si>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</si>
  <si>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</si>
  <si>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</si>
  <si>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</si>
  <si>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</si>
  <si>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</si>
  <si>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</si>
  <si>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</si>
  <si>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</si>
  <si>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</si>
  <si>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</si>
  <si>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</si>
  <si>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</si>
  <si>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</si>
  <si>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</si>
  <si>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</si>
  <si>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</si>
  <si>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</si>
  <si>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</si>
  <si>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</si>
  <si>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</si>
  <si>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</si>
  <si>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</si>
  <si>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</si>
  <si>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</si>
  <si>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</si>
  <si>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</si>
  <si>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</si>
  <si>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</si>
  <si>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</si>
  <si>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</si>
  <si>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</si>
  <si>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</si>
  <si>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</si>
  <si>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</si>
  <si>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</si>
  <si>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</si>
  <si>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</si>
  <si>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</si>
  <si>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</si>
  <si>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</si>
  <si>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</si>
  <si>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</si>
  <si>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</si>
  <si>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</si>
  <si>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</si>
  <si>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</si>
  <si>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</si>
  <si>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</si>
  <si>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</si>
  <si>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</si>
  <si>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</si>
  <si>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</si>
  <si>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</si>
  <si>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</si>
  <si>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</si>
  <si>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</si>
  <si>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</si>
  <si>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</si>
  <si>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</si>
  <si>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</si>
  <si>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</si>
  <si>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</si>
  <si>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</si>
  <si>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</si>
  <si>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</si>
  <si>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</si>
  <si>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</si>
  <si>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</si>
  <si>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</si>
  <si>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</si>
  <si>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</si>
  <si>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</si>
  <si>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</si>
  <si>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</si>
  <si>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</si>
  <si>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</si>
  <si>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</si>
  <si>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</si>
  <si>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</si>
  <si>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</si>
  <si>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</si>
  <si>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</si>
  <si>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</si>
  <si>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</si>
  <si>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</si>
  <si>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</si>
  <si>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</si>
  <si>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</si>
  <si>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</si>
  <si>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</si>
  <si>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</si>
  <si>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</si>
  <si>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</si>
  <si>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</si>
  <si>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</si>
  <si>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</si>
  <si>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</si>
  <si>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</si>
  <si>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</si>
  <si>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</si>
  <si>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</si>
  <si>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</si>
  <si>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</si>
  <si>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</si>
  <si>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</si>
  <si>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</si>
  <si>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</si>
  <si>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</si>
  <si>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</si>
  <si>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</si>
  <si>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</si>
  <si>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</si>
  <si>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</si>
  <si>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</si>
  <si>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</si>
  <si>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</si>
  <si>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</si>
  <si>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</si>
  <si>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</si>
  <si>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</si>
  <si>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</si>
  <si>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</si>
  <si>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</si>
  <si>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</si>
  <si>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</si>
  <si>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</si>
  <si>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</si>
  <si>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</si>
  <si>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</si>
  <si>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</si>
  <si>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</si>
  <si>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</si>
  <si>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</si>
  <si>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</si>
  <si>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</si>
  <si>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</si>
  <si>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</si>
  <si>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</si>
  <si>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</si>
  <si>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</si>
  <si>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</si>
  <si>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</si>
  <si>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</si>
  <si>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</si>
  <si>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</si>
  <si>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</si>
  <si>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</si>
  <si>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</si>
  <si>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</si>
  <si>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</si>
  <si>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</si>
  <si>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</si>
  <si>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</si>
  <si>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</si>
  <si>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</si>
  <si>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</si>
  <si>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</si>
  <si>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</si>
  <si>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</si>
  <si>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</si>
  <si>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</si>
  <si>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</si>
  <si>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</si>
  <si>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</si>
  <si>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</si>
  <si>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</si>
  <si>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</si>
  <si>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</si>
  <si>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</si>
  <si>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</si>
  <si>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</si>
  <si>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</si>
  <si>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</si>
  <si>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</si>
  <si>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</si>
  <si>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</si>
  <si>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</si>
  <si>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</si>
  <si>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</si>
  <si>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</si>
  <si>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</si>
  <si>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</si>
  <si>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</si>
  <si>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</si>
  <si>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</si>
  <si>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</si>
  <si>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</si>
  <si>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</si>
  <si>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</si>
  <si>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</si>
  <si>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</si>
  <si>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</si>
  <si>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</si>
  <si>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</si>
  <si>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</si>
  <si>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</si>
  <si>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</si>
  <si>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</si>
  <si>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</si>
  <si>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</si>
  <si>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</si>
  <si>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</si>
  <si>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</si>
  <si>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</si>
  <si>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</si>
  <si>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</si>
  <si>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</si>
  <si>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</si>
  <si>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</si>
  <si>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</si>
  <si>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</si>
  <si>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</si>
  <si>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</si>
  <si>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</si>
  <si>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</si>
  <si>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</si>
  <si>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</si>
  <si>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</si>
  <si>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</si>
  <si>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</si>
  <si>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</si>
  <si>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</si>
  <si>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</si>
  <si>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</si>
  <si>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</si>
  <si>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</si>
  <si>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</si>
  <si>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</si>
  <si>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</si>
  <si>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</si>
  <si>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</si>
  <si>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</si>
  <si>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</si>
  <si>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</si>
  <si>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</si>
  <si>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</si>
  <si>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</si>
  <si>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</si>
  <si>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</si>
  <si>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</si>
  <si>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</si>
  <si>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</si>
  <si>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</si>
  <si>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</si>
  <si>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</si>
  <si>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</si>
  <si>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</si>
  <si>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</si>
  <si>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</si>
  <si>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</si>
  <si>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</si>
  <si>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</si>
  <si>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</si>
  <si>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</si>
  <si>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</si>
  <si>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</si>
  <si>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</si>
  <si>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</si>
  <si>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</si>
  <si>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</si>
  <si>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</si>
  <si>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</si>
  <si>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</si>
  <si>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</si>
  <si>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</si>
  <si>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</si>
  <si>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</si>
  <si>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</si>
  <si>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</si>
  <si>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</si>
  <si>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</si>
  <si>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</si>
  <si>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</si>
  <si>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</si>
  <si>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</si>
  <si>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</si>
  <si>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</si>
  <si>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</si>
  <si>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</si>
  <si>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</si>
  <si>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</si>
  <si>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</si>
  <si>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</si>
  <si>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</si>
  <si>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</si>
  <si>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</si>
  <si>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</si>
  <si>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</si>
  <si>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</si>
  <si>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</si>
  <si>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</si>
  <si>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</si>
  <si>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</si>
  <si>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</si>
  <si>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</si>
  <si>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</si>
  <si>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</si>
  <si>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</si>
  <si>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</si>
  <si>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</si>
  <si>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</si>
  <si>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</si>
  <si>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</si>
  <si>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</si>
  <si>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</si>
  <si>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</si>
  <si>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</si>
  <si>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</si>
  <si>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</si>
  <si>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</si>
  <si>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</si>
  <si>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</si>
  <si>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</si>
  <si>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</si>
  <si>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</si>
  <si>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</si>
  <si>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</si>
  <si>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</si>
  <si>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</si>
  <si>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</si>
  <si>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</si>
  <si>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</si>
  <si>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</si>
  <si>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</si>
  <si>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</si>
  <si>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</si>
  <si>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</si>
  <si>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</si>
  <si>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</si>
  <si>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</si>
  <si>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</si>
  <si>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</si>
  <si>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</si>
  <si>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</si>
  <si>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</si>
  <si>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</si>
  <si>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</si>
  <si>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</si>
  <si>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</si>
  <si>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</si>
  <si>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</si>
  <si>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</si>
  <si>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</si>
  <si>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</si>
  <si>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</si>
  <si>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</si>
  <si>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</si>
  <si>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</si>
  <si>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</si>
  <si>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</si>
  <si>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</si>
  <si>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</si>
  <si>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</si>
  <si>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</si>
  <si>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</si>
  <si>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</si>
  <si>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</si>
  <si>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</si>
  <si>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</si>
  <si>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</si>
  <si>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</si>
  <si>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</si>
  <si>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</si>
  <si>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</si>
  <si>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</si>
  <si>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</si>
  <si>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</si>
  <si>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</si>
  <si>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</si>
  <si>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</si>
  <si>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</si>
  <si>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</si>
  <si>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</si>
  <si>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</si>
  <si>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</si>
  <si>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</si>
  <si>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</si>
  <si>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</si>
  <si>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</si>
  <si>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</si>
  <si>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</si>
  <si>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</si>
  <si>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</si>
  <si>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</si>
  <si>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</si>
  <si>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</si>
  <si>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</si>
  <si>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</si>
  <si>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</si>
  <si>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</si>
  <si>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</si>
  <si>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</si>
  <si>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</si>
  <si>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</si>
  <si>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</si>
  <si>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</si>
  <si>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</si>
  <si>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</si>
  <si>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</si>
  <si>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</si>
  <si>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</si>
  <si>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</si>
  <si>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</si>
  <si>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</si>
  <si>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</si>
  <si>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</si>
  <si>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</si>
  <si>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</si>
  <si>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</si>
  <si>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</si>
  <si>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</si>
  <si>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</si>
  <si>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</si>
  <si>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</si>
  <si>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</si>
  <si>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</si>
  <si>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</si>
  <si>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</si>
  <si>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</si>
  <si>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</si>
  <si>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</si>
  <si>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</si>
  <si>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</si>
  <si>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</si>
  <si>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</si>
  <si>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</si>
  <si>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</si>
  <si>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</si>
  <si>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</si>
  <si>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</si>
  <si>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</si>
  <si>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</si>
  <si>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</si>
  <si>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</si>
  <si>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</si>
  <si>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</si>
  <si>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</si>
  <si>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</si>
  <si>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</si>
  <si>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</si>
  <si>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</si>
  <si>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</si>
  <si>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</si>
  <si>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</si>
  <si>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</si>
  <si>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</si>
  <si>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</si>
  <si>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</si>
  <si>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</si>
  <si>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</si>
  <si>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</si>
  <si>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</si>
  <si>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</si>
  <si>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</si>
  <si>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</si>
  <si>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</si>
  <si>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</si>
  <si>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</si>
  <si>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</si>
  <si>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</si>
  <si>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</si>
  <si>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</si>
  <si>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</si>
  <si>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</si>
  <si>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</si>
  <si>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</si>
  <si>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</si>
  <si>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</si>
  <si>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</si>
  <si>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</si>
  <si>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</si>
  <si>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</si>
  <si>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</si>
  <si>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</si>
  <si>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</si>
  <si>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</si>
  <si>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</si>
  <si>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</si>
  <si>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</si>
  <si>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</si>
  <si>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</si>
  <si>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</si>
  <si>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</si>
  <si>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</si>
  <si>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</si>
  <si>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</si>
  <si>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</si>
  <si>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</si>
  <si>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</si>
  <si>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</si>
  <si>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</si>
  <si>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</si>
  <si>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</si>
  <si>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</si>
  <si>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</si>
  <si>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</si>
  <si>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</si>
  <si>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</si>
  <si>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</si>
  <si>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</si>
  <si>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</si>
  <si>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</si>
  <si>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</si>
  <si>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</si>
  <si>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</si>
  <si>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</si>
  <si>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</si>
  <si>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</si>
  <si>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</si>
  <si>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</si>
  <si>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</si>
  <si>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</si>
  <si>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</si>
  <si>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</si>
  <si>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</si>
  <si>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</si>
  <si>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</si>
  <si>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</si>
  <si>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</si>
  <si>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</si>
  <si>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</si>
  <si>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</si>
  <si>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</si>
  <si>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</si>
  <si>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</si>
  <si>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</si>
  <si>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</si>
  <si>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</si>
  <si>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</si>
  <si>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</si>
  <si>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</si>
  <si>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</si>
  <si>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</si>
  <si>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</si>
  <si>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</si>
  <si>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</si>
  <si>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</si>
  <si>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</si>
  <si>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</si>
  <si>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</si>
  <si>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</si>
  <si>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</si>
  <si>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</si>
  <si>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</si>
  <si>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</si>
  <si>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</si>
  <si>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</si>
  <si>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</si>
  <si>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</si>
  <si>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</si>
  <si>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</si>
  <si>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</si>
  <si>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</si>
  <si>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</si>
  <si>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</si>
  <si>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</si>
  <si>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</si>
  <si>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</si>
  <si>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</si>
  <si>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</si>
  <si>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</si>
  <si>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</si>
  <si>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</si>
  <si>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</si>
  <si>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</si>
  <si>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</si>
  <si>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</si>
  <si>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</si>
  <si>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</si>
  <si>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</si>
  <si>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</si>
  <si>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</si>
  <si>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</si>
  <si>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</si>
  <si>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</si>
  <si>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</si>
  <si>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</si>
  <si>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</si>
  <si>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</si>
  <si>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</si>
  <si>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</si>
  <si>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</si>
  <si>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</si>
  <si>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</si>
  <si>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</si>
  <si>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</si>
  <si>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</si>
  <si>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</si>
  <si>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</si>
  <si>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</si>
  <si>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</si>
  <si>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</si>
  <si>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</si>
  <si>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</si>
  <si>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</si>
  <si>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</si>
  <si>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</si>
  <si>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</si>
  <si>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</si>
  <si>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</si>
  <si>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</si>
  <si>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</si>
  <si>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</si>
  <si>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</si>
  <si>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</si>
  <si>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</si>
  <si>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</si>
  <si>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</si>
  <si>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</si>
  <si>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</si>
  <si>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</si>
  <si>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</si>
  <si>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</si>
  <si>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</si>
  <si>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</si>
  <si>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</si>
  <si>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</si>
  <si>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</si>
  <si>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</si>
  <si>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</si>
  <si>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</si>
  <si>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</si>
  <si>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</si>
  <si>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</si>
  <si>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</si>
  <si>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</si>
  <si>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</si>
  <si>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</si>
  <si>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</si>
  <si>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</si>
  <si>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</si>
  <si>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</si>
  <si>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</si>
  <si>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</si>
  <si>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</si>
  <si>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</si>
  <si>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</si>
  <si>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</si>
  <si>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</si>
  <si>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</si>
  <si>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</si>
  <si>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</si>
  <si>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</si>
  <si>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</si>
  <si>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</si>
  <si>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</si>
  <si>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</si>
  <si>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</si>
  <si>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</si>
  <si>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</si>
  <si>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</si>
  <si>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</si>
  <si>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</si>
  <si>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</si>
  <si>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</si>
  <si>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</si>
  <si>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</si>
  <si>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</si>
  <si>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</si>
  <si>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</si>
  <si>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</si>
  <si>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</si>
  <si>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</si>
  <si>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</si>
  <si>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</si>
  <si>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</si>
  <si>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</si>
  <si>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</si>
  <si>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</si>
  <si>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</si>
  <si>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</si>
  <si>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</si>
  <si>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</si>
  <si>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</si>
  <si>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</si>
  <si>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</si>
  <si>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</si>
  <si>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</si>
  <si>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</si>
  <si>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</si>
  <si>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</si>
  <si>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</si>
  <si>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</si>
  <si>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</si>
  <si>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</si>
  <si>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</si>
  <si>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</si>
  <si>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</si>
  <si>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</si>
  <si>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</si>
  <si>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</si>
  <si>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</si>
  <si>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</si>
  <si>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</si>
  <si>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</si>
  <si>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</si>
  <si>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</si>
  <si>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</si>
  <si>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</si>
  <si>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</si>
  <si>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</si>
  <si>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</si>
  <si>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</si>
  <si>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</si>
  <si>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</si>
  <si>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</si>
  <si>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</si>
  <si>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</si>
  <si>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</si>
  <si>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</si>
  <si>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</si>
  <si>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</si>
  <si>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</si>
  <si>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</si>
  <si>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</si>
  <si>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</si>
  <si>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</si>
  <si>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</si>
  <si>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</si>
  <si>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</si>
  <si>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</si>
  <si>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</si>
  <si>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</si>
  <si>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</si>
  <si>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</si>
  <si>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</si>
  <si>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</si>
  <si>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</si>
  <si>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</si>
  <si>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</si>
  <si>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</si>
  <si>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</si>
  <si>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</si>
  <si>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</si>
  <si>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</si>
  <si>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</si>
  <si>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</si>
  <si>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</si>
  <si>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</si>
  <si>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</si>
  <si>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</si>
  <si>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</si>
  <si>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</si>
  <si>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</si>
  <si>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</si>
  <si>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</si>
  <si>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</si>
  <si>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</si>
  <si>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</si>
  <si>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</si>
  <si>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</si>
  <si>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</si>
  <si>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</si>
  <si>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</si>
  <si>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</si>
  <si>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</si>
  <si>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</si>
  <si>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</si>
  <si>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</si>
  <si>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</si>
  <si>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</si>
  <si>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</si>
  <si>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</si>
  <si>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</si>
  <si>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</si>
  <si>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</si>
  <si>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</si>
  <si>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</si>
  <si>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</si>
  <si>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</si>
  <si>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</si>
  <si>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</si>
  <si>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</si>
  <si>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</si>
  <si>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</si>
  <si>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</si>
  <si>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</si>
  <si>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</si>
  <si>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</si>
  <si>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</si>
  <si>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</si>
  <si>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</si>
  <si>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</si>
  <si>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</si>
  <si>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</si>
  <si>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</si>
  <si>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</si>
  <si>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</si>
  <si>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</si>
  <si>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</si>
  <si>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</si>
  <si>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</si>
  <si>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</si>
  <si>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</si>
  <si>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</si>
  <si>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</si>
  <si>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</si>
  <si>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</si>
  <si>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</si>
  <si>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</si>
  <si>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</si>
  <si>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</si>
  <si>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</si>
  <si>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</si>
  <si>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</si>
  <si>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</si>
  <si>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</si>
  <si>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</si>
  <si>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</si>
  <si>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</si>
  <si>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</si>
  <si>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</si>
  <si>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</si>
  <si>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</si>
  <si>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</si>
  <si>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</si>
  <si>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</si>
  <si>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</si>
  <si>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</si>
  <si>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</si>
  <si>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</si>
  <si>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</si>
  <si>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</si>
  <si>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</si>
  <si>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</si>
  <si>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</si>
  <si>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</si>
  <si>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</si>
  <si>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</si>
  <si>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</si>
  <si>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</si>
  <si>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</si>
  <si>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</si>
  <si>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</si>
  <si>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</si>
  <si>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</si>
  <si>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</si>
  <si>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</si>
  <si>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</si>
  <si>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</si>
  <si>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</si>
  <si>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</si>
  <si>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</si>
  <si>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</si>
  <si>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</si>
  <si>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</si>
  <si>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</si>
  <si>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</si>
  <si>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</si>
  <si>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</si>
  <si>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</si>
  <si>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</si>
  <si>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</si>
  <si>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</si>
  <si>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</si>
  <si>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</si>
  <si>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</si>
  <si>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</si>
  <si>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</si>
  <si>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</si>
  <si>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</si>
  <si>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</si>
  <si>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</si>
  <si>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</si>
  <si>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</si>
  <si>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</si>
  <si>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</si>
  <si>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</si>
  <si>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</si>
  <si>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</si>
  <si>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</si>
  <si>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</si>
  <si>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</si>
  <si>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</si>
  <si>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</si>
  <si>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</si>
  <si>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</si>
  <si>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</si>
  <si>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</si>
  <si>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</si>
  <si>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</si>
  <si>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</si>
  <si>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</si>
  <si>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</si>
  <si>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</si>
  <si>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</si>
  <si>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</si>
  <si>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</si>
  <si>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</si>
  <si>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</si>
  <si>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</si>
  <si>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</si>
  <si>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</si>
  <si>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</si>
  <si>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</si>
  <si>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</si>
  <si>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</si>
  <si>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</si>
  <si>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</si>
  <si>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</si>
  <si>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</si>
  <si>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</si>
  <si>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</si>
  <si>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</si>
  <si>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</si>
  <si>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</si>
  <si>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</si>
  <si>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</si>
  <si>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</si>
  <si>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</si>
  <si>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</si>
  <si>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</si>
  <si>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</si>
  <si>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</si>
  <si>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</si>
  <si>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</si>
  <si>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</si>
  <si>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</si>
  <si>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</si>
  <si>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</si>
  <si>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</si>
  <si>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</si>
  <si>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</si>
  <si>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</si>
  <si>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</si>
  <si>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</si>
  <si>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</si>
  <si>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</si>
  <si>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</si>
  <si>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</si>
  <si>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</si>
  <si>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</si>
  <si>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</si>
  <si>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</si>
  <si>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</si>
  <si>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</si>
  <si>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</si>
  <si>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</si>
  <si>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</si>
  <si>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</si>
  <si>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</si>
  <si>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</si>
  <si>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</si>
  <si>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</si>
  <si>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</si>
  <si>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</si>
  <si>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</si>
  <si>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</si>
  <si>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</si>
  <si>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</si>
  <si>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</si>
  <si>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</si>
  <si>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</si>
  <si>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</si>
  <si>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</si>
  <si>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</si>
  <si>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</si>
  <si>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</si>
  <si>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</si>
  <si>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</si>
  <si>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</si>
  <si>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</si>
  <si>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</si>
  <si>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</si>
  <si>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</si>
  <si>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</si>
  <si>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</si>
  <si>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</si>
  <si>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</si>
  <si>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</si>
  <si>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</si>
  <si>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</si>
  <si>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</si>
  <si>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</si>
  <si>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</si>
  <si>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</si>
  <si>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</si>
  <si>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</si>
  <si>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</si>
  <si>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</si>
  <si>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</si>
  <si>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</si>
  <si>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</si>
  <si>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</si>
  <si>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</si>
  <si>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</si>
  <si>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</si>
  <si>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</si>
  <si>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</si>
  <si>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</si>
  <si>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</si>
  <si>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</si>
  <si>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</si>
  <si>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</si>
  <si>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</si>
  <si>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</si>
  <si>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</si>
  <si>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</si>
  <si>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</si>
  <si>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</si>
  <si>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</si>
  <si>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</si>
  <si>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</si>
  <si>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</si>
  <si>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</si>
  <si>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</si>
  <si>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</si>
  <si>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</si>
  <si>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</si>
  <si>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</si>
  <si>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</si>
  <si>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</si>
  <si>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</si>
  <si>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</si>
  <si>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</si>
  <si>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</si>
  <si>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</si>
  <si>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</si>
  <si>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</si>
  <si>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</si>
  <si>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</si>
  <si>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</si>
  <si>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</si>
  <si>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</si>
  <si>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</si>
  <si>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</si>
  <si>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</si>
  <si>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</si>
  <si>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</si>
  <si>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</si>
  <si>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</si>
  <si>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</si>
  <si>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</si>
  <si>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</si>
  <si>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</si>
  <si>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</si>
  <si>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</si>
  <si>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</si>
  <si>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</si>
  <si>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</si>
  <si>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</si>
  <si>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</si>
  <si>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</si>
  <si>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</si>
  <si>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</si>
  <si>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</si>
  <si>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</si>
  <si>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</si>
  <si>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</si>
  <si>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</si>
  <si>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</si>
  <si>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</si>
  <si>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</si>
  <si>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</si>
  <si>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</si>
  <si>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</si>
  <si>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</si>
  <si>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</si>
  <si>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</si>
  <si>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</si>
  <si>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</si>
  <si>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</si>
  <si>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</si>
  <si>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</si>
  <si>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</si>
  <si>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</si>
  <si>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</si>
  <si>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</si>
  <si>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</si>
  <si>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</si>
  <si>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</si>
  <si>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</si>
  <si>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</si>
  <si>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</si>
  <si>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</si>
  <si>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</si>
  <si>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</si>
  <si>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</si>
  <si>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</si>
  <si>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</si>
  <si>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</si>
  <si>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</si>
  <si>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</si>
  <si>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</si>
  <si>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</si>
  <si>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</si>
  <si>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</si>
  <si>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</si>
  <si>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</si>
  <si>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</si>
  <si>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</si>
  <si>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</si>
  <si>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</si>
  <si>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</si>
  <si>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</si>
  <si>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</si>
  <si>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</si>
  <si>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</si>
  <si>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</si>
  <si>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</si>
  <si>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</si>
  <si>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</si>
  <si>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</si>
  <si>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</si>
  <si>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</si>
  <si>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</si>
  <si>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</si>
  <si>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</si>
  <si>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</si>
  <si>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</si>
  <si>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</si>
  <si>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</si>
  <si>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</si>
  <si>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</si>
  <si>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</si>
  <si>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</si>
  <si>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</si>
  <si>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</si>
  <si>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</si>
  <si>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</si>
  <si>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</si>
  <si>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</si>
  <si>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</si>
  <si>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</si>
  <si>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</si>
  <si>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</si>
  <si>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</si>
  <si>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</si>
  <si>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</si>
  <si>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</si>
  <si>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</si>
  <si>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</si>
  <si>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</si>
  <si>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</si>
  <si>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</si>
  <si>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</si>
  <si>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</si>
  <si>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</si>
  <si>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</si>
  <si>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</si>
  <si>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</si>
  <si>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</si>
  <si>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</si>
  <si>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</si>
  <si>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</si>
  <si>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</si>
  <si>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</si>
  <si>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</si>
  <si>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</si>
  <si>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</si>
  <si>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</si>
  <si>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</si>
  <si>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</si>
  <si>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</si>
  <si>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</si>
  <si>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</si>
  <si>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</si>
  <si>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</si>
  <si>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</si>
  <si>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</si>
  <si>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</si>
  <si>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</si>
  <si>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</si>
  <si>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</si>
  <si>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</si>
  <si>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</si>
  <si>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</si>
  <si>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</si>
  <si>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</si>
  <si>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</si>
  <si>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</si>
  <si>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</si>
  <si>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</si>
  <si>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</si>
  <si>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</si>
  <si>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</si>
  <si>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</si>
  <si>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</si>
  <si>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</si>
  <si>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</si>
  <si>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</si>
  <si>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</si>
  <si>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</si>
  <si>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</si>
  <si>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</si>
  <si>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</si>
  <si>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</si>
  <si>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</si>
  <si>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</si>
  <si>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</si>
  <si>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</si>
  <si>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</si>
  <si>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</si>
  <si>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</si>
  <si>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</si>
  <si>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</si>
  <si>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</si>
  <si>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</si>
  <si>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</si>
  <si>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</si>
  <si>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</si>
  <si>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</si>
  <si>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</si>
  <si>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</si>
  <si>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</si>
  <si>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</si>
  <si>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</si>
  <si>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</si>
  <si>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</si>
  <si>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</si>
  <si>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</si>
  <si>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</si>
  <si>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</si>
  <si>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</si>
  <si>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</si>
  <si>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</si>
  <si>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</si>
  <si>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</si>
  <si>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</si>
  <si>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</si>
  <si>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</si>
  <si>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</si>
  <si>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</si>
  <si>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</si>
  <si>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</si>
  <si>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</si>
  <si>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</si>
  <si>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</si>
  <si>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</si>
  <si>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</si>
  <si>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</si>
  <si>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</si>
  <si>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</si>
  <si>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</si>
  <si>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</si>
  <si>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</si>
  <si>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</si>
  <si>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</si>
  <si>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</si>
  <si>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</si>
  <si>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</si>
  <si>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</si>
  <si>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</si>
  <si>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</si>
  <si>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</si>
  <si>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</si>
  <si>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</si>
  <si>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</si>
  <si>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</si>
  <si>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</si>
  <si>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</si>
  <si>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</si>
  <si>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</si>
  <si>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</si>
  <si>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</si>
  <si>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</si>
  <si>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</si>
  <si>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</si>
  <si>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</si>
  <si>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</si>
  <si>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</si>
  <si>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</si>
  <si>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</si>
  <si>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</si>
  <si>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</si>
  <si>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</si>
  <si>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</si>
  <si>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</si>
  <si>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</si>
  <si>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</si>
  <si>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</si>
  <si>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</si>
  <si>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</si>
  <si>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</si>
  <si>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</si>
  <si>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</si>
  <si>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</si>
  <si>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</si>
  <si>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</si>
  <si>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</si>
  <si>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</si>
  <si>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</si>
  <si>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</si>
  <si>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</si>
  <si>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</si>
  <si>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</si>
  <si>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</si>
  <si>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</si>
  <si>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</si>
  <si>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</si>
  <si>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</si>
  <si>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</si>
  <si>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</si>
  <si>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</si>
  <si>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</si>
  <si>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</si>
  <si>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</si>
  <si>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</si>
  <si>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</si>
  <si>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</si>
  <si>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</si>
  <si>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</si>
  <si>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</si>
  <si>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</si>
  <si>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</si>
  <si>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</si>
  <si>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</si>
  <si>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</si>
  <si>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</si>
  <si>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</si>
  <si>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</si>
  <si>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</si>
  <si>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</si>
  <si>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</si>
  <si>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</si>
  <si>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</si>
  <si>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</si>
  <si>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</si>
  <si>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</si>
  <si>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</si>
  <si>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</si>
  <si>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</si>
  <si>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</si>
  <si>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</si>
  <si>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</si>
  <si>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</si>
  <si>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</si>
  <si>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</si>
  <si>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</si>
  <si>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</si>
  <si>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</si>
  <si>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</si>
  <si>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</si>
  <si>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</si>
  <si>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</si>
  <si>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</si>
  <si>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</si>
  <si>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</si>
  <si>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</si>
  <si>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</si>
  <si>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</si>
  <si>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</si>
  <si>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</si>
  <si>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</si>
  <si>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</si>
  <si>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</si>
  <si>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</si>
  <si>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</si>
  <si>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</si>
  <si>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</si>
  <si>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</si>
  <si>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</si>
  <si>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</si>
  <si>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</si>
  <si>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</si>
  <si>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</si>
  <si>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</si>
  <si>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</si>
  <si>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</si>
  <si>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</si>
  <si>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</si>
  <si>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</si>
  <si>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</si>
  <si>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</si>
  <si>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</si>
  <si>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</si>
  <si>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</si>
  <si>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</si>
  <si>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</si>
  <si>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</si>
  <si>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</si>
  <si>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</si>
  <si>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</si>
  <si>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</si>
  <si>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</si>
  <si>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</si>
  <si>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</si>
  <si>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</si>
  <si>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</si>
  <si>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</si>
  <si>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</si>
  <si>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</si>
  <si>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</si>
  <si>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</si>
  <si>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</si>
  <si>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</si>
  <si>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</si>
  <si>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</si>
  <si>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</si>
  <si>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</si>
  <si>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</si>
  <si>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</si>
  <si>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</si>
  <si>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</si>
  <si>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</si>
  <si>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</si>
  <si>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</si>
  <si>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</si>
  <si>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</si>
  <si>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</si>
  <si>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</si>
  <si>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</si>
  <si>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</si>
  <si>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</si>
  <si>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</si>
  <si>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</si>
  <si>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</si>
  <si>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</si>
  <si>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</si>
  <si>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</si>
  <si>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</si>
  <si>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</si>
  <si>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</si>
  <si>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</si>
  <si>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</si>
  <si>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</si>
  <si>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</si>
  <si>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</si>
  <si>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</si>
  <si>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</si>
  <si>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</si>
  <si>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</si>
  <si>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</si>
  <si>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</si>
  <si>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</si>
  <si>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</si>
  <si>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</si>
  <si>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</si>
  <si>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</si>
  <si>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</si>
  <si>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</si>
  <si>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</si>
  <si>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</si>
  <si>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</si>
  <si>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</si>
  <si>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</si>
  <si>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</si>
  <si>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</si>
  <si>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</si>
  <si>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</si>
  <si>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</si>
  <si>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</si>
  <si>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</si>
  <si>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</si>
  <si>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</si>
  <si>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</si>
  <si>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</si>
  <si>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</si>
  <si>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</si>
  <si>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</si>
  <si>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</si>
  <si>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</si>
  <si>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</si>
  <si>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</si>
  <si>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</si>
  <si>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</si>
  <si>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</si>
  <si>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</si>
  <si>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</si>
  <si>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</si>
  <si>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</si>
  <si>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</si>
  <si>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</si>
  <si>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</si>
  <si>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</si>
  <si>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</si>
  <si>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</si>
  <si>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</si>
  <si>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</si>
  <si>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</si>
  <si>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</si>
  <si>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</si>
  <si>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</si>
  <si>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</si>
  <si>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</si>
  <si>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</si>
  <si>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</si>
  <si>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</si>
  <si>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</si>
  <si>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</si>
  <si>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</si>
  <si>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</si>
  <si>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</si>
  <si>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</si>
  <si>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</si>
  <si>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</si>
  <si>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</si>
  <si>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</si>
  <si>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</si>
  <si>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</si>
  <si>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</si>
  <si>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</si>
  <si>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</si>
  <si>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</si>
  <si>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</si>
  <si>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</si>
  <si>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</si>
  <si>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</si>
  <si>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</si>
  <si>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</si>
  <si>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</si>
  <si>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</si>
  <si>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</si>
  <si>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</si>
  <si>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</si>
  <si>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</si>
  <si>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</si>
  <si>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</si>
  <si>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</si>
  <si>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</si>
  <si>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</si>
  <si>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</si>
  <si>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</si>
  <si>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</si>
  <si>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</si>
  <si>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</si>
  <si>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</si>
  <si>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</si>
  <si>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</si>
  <si>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</si>
  <si>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</si>
  <si>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</si>
  <si>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</si>
  <si>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</si>
  <si>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</si>
  <si>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</si>
  <si>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</si>
  <si>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</si>
  <si>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</si>
  <si>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</si>
  <si>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</si>
  <si>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</si>
  <si>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</si>
  <si>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</si>
  <si>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</si>
  <si>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</si>
  <si>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</si>
  <si>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</si>
  <si>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</si>
  <si>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</si>
  <si>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</si>
  <si>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</si>
  <si>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</si>
  <si>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</si>
  <si>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</si>
  <si>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</si>
  <si>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</si>
  <si>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</si>
  <si>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</si>
  <si>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</si>
  <si>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</si>
  <si>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</si>
  <si>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</si>
  <si>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</si>
  <si>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</si>
  <si>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</si>
  <si>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</si>
  <si>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</si>
  <si>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</si>
  <si>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</si>
  <si>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</si>
  <si>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</si>
  <si>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</si>
  <si>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</si>
  <si>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</si>
  <si>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</si>
  <si>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</si>
  <si>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</si>
  <si>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</si>
  <si>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</si>
  <si>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</si>
  <si>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</si>
  <si>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</si>
  <si>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</si>
  <si>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</si>
  <si>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</si>
  <si>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</si>
  <si>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</si>
  <si>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</si>
  <si>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</si>
  <si>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</si>
  <si>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</si>
  <si>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</si>
  <si>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</si>
  <si>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</si>
  <si>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</si>
  <si>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</si>
  <si>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</si>
  <si>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</si>
  <si>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</si>
  <si>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</si>
  <si>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</si>
  <si>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</si>
  <si>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</si>
  <si>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</si>
  <si>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</si>
  <si>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</si>
  <si>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</si>
  <si>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</si>
  <si>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</si>
  <si>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</si>
  <si>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</si>
  <si>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</si>
  <si>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</si>
  <si>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</si>
  <si>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</si>
  <si>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</si>
  <si>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</si>
  <si>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</si>
  <si>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</si>
  <si>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</si>
  <si>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</si>
  <si>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</si>
  <si>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</si>
  <si>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</si>
  <si>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</si>
  <si>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</si>
  <si>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</si>
  <si>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</si>
  <si>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</si>
  <si>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</si>
  <si>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</si>
  <si>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</si>
  <si>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</si>
  <si>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</si>
  <si>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</si>
  <si>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</si>
  <si>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</si>
  <si>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</si>
  <si>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</si>
  <si>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</si>
  <si>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</si>
  <si>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</si>
  <si>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</si>
  <si>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</si>
  <si>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</si>
  <si>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</si>
  <si>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</si>
  <si>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</si>
  <si>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</si>
  <si>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</si>
  <si>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</si>
  <si>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</si>
  <si>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</si>
  <si>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</si>
  <si>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</si>
  <si>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</si>
  <si>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</si>
  <si>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</si>
  <si>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</si>
  <si>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</si>
  <si>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</si>
  <si>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</si>
  <si>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</si>
  <si>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</si>
  <si>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</si>
  <si>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</si>
  <si>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</si>
  <si>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</si>
  <si>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</si>
  <si>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</si>
  <si>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</si>
  <si>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</si>
  <si>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</si>
  <si>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</si>
  <si>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</si>
  <si>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</si>
  <si>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</si>
  <si>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</si>
  <si>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</si>
  <si>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</si>
  <si>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</si>
  <si>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</si>
  <si>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</si>
  <si>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</si>
  <si>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</si>
  <si>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</si>
  <si>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</si>
  <si>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</si>
  <si>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</si>
  <si>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</si>
  <si>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</si>
  <si>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</si>
  <si>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</si>
  <si>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</si>
  <si>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</si>
  <si>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</si>
  <si>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</si>
  <si>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</si>
  <si>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</si>
  <si>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</si>
  <si>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</si>
  <si>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</si>
  <si>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</si>
  <si>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</si>
  <si>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</si>
  <si>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</si>
  <si>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</si>
  <si>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</si>
  <si>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</si>
  <si>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</si>
  <si>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</si>
  <si>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</si>
  <si>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</si>
  <si>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</si>
  <si>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</si>
  <si>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</si>
  <si>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</si>
  <si>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</si>
  <si>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</si>
  <si>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</si>
  <si>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</si>
  <si>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</si>
  <si>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</si>
  <si>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</si>
  <si>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</si>
  <si>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</si>
  <si>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</si>
  <si>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</si>
  <si>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</si>
  <si>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</si>
  <si>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</si>
  <si>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</si>
  <si>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</si>
  <si>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</si>
  <si>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</si>
  <si>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</si>
  <si>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</si>
  <si>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</si>
  <si>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</si>
  <si>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</si>
  <si>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</si>
  <si>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</si>
  <si>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</si>
  <si>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</si>
  <si>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</si>
  <si>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</si>
  <si>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</si>
  <si>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</si>
  <si>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</si>
  <si>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</si>
  <si>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</si>
  <si>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</si>
  <si>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</si>
  <si>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</si>
  <si>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</si>
  <si>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</si>
  <si>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</si>
  <si>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</si>
  <si>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</si>
  <si>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</si>
  <si>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</si>
  <si>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</si>
  <si>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</si>
  <si>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</si>
  <si>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</si>
  <si>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</si>
  <si>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</si>
  <si>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</si>
  <si>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</si>
  <si>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</si>
  <si>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</si>
  <si>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</si>
  <si>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</si>
  <si>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</si>
  <si>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</si>
  <si>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</si>
  <si>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</si>
  <si>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</si>
  <si>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</si>
  <si>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</si>
  <si>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</si>
  <si>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</si>
  <si>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</si>
  <si>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</si>
  <si>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</si>
  <si>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</si>
  <si>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</si>
  <si>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</si>
  <si>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</si>
  <si>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</si>
  <si>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</si>
  <si>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</si>
  <si>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</si>
  <si>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</si>
  <si>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</si>
  <si>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</si>
  <si>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</si>
  <si>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</si>
  <si>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</si>
  <si>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</si>
  <si>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</si>
  <si>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</si>
  <si>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</si>
  <si>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</si>
  <si>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</si>
  <si>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</si>
  <si>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</si>
  <si>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</si>
  <si>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</si>
  <si>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</si>
  <si>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</si>
  <si>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</si>
  <si>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</si>
  <si>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</si>
  <si>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</si>
  <si>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</si>
  <si>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</si>
  <si>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</si>
  <si>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</si>
  <si>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</si>
  <si>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</si>
  <si>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</si>
  <si>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</si>
  <si>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</si>
  <si>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</si>
  <si>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</si>
  <si>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</si>
  <si>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</si>
  <si>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</si>
  <si>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</si>
  <si>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</si>
  <si>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</si>
  <si>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</si>
  <si>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</si>
  <si>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</si>
  <si>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</si>
  <si>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</si>
  <si>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</si>
  <si>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</si>
  <si>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</si>
  <si>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</si>
  <si>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</si>
  <si>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</si>
  <si>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</si>
  <si>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</si>
  <si>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</si>
  <si>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</si>
  <si>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</si>
  <si>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</si>
  <si>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</si>
  <si>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</si>
  <si>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</si>
  <si>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</si>
  <si>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</si>
  <si>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</si>
  <si>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</si>
  <si>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</si>
  <si>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</si>
  <si>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</si>
  <si>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</si>
  <si>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</si>
  <si>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</si>
  <si>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</si>
  <si>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</si>
  <si>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</si>
  <si>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</si>
  <si>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</si>
  <si>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</si>
  <si>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</si>
  <si>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</si>
  <si>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</si>
  <si>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</si>
  <si>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</si>
  <si>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</si>
  <si>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</si>
  <si>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</si>
  <si>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</si>
  <si>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</si>
  <si>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</si>
  <si>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</si>
  <si>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</si>
  <si>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</si>
  <si>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</si>
  <si>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</si>
  <si>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</si>
  <si>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</si>
  <si>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</si>
  <si>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</si>
  <si>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</si>
  <si>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</si>
  <si>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</si>
  <si>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</si>
  <si>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</si>
  <si>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</si>
  <si>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</si>
  <si>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</si>
  <si>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</si>
  <si>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</si>
  <si>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</si>
  <si>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</si>
  <si>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</si>
  <si>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</si>
  <si>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</si>
  <si>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</si>
  <si>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</si>
  <si>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</si>
  <si>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</si>
  <si>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</si>
  <si>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</si>
  <si>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</si>
  <si>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</si>
  <si>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</si>
  <si>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</si>
  <si>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</si>
  <si>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</si>
  <si>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</si>
  <si>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</si>
  <si>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</si>
  <si>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</si>
  <si>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</si>
  <si>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</si>
  <si>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</si>
  <si>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</si>
  <si>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</si>
  <si>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</si>
  <si>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</si>
  <si>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</si>
  <si>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</si>
  <si>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</si>
  <si>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</si>
  <si>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</si>
  <si>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</si>
  <si>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</si>
  <si>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</si>
  <si>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</si>
  <si>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</si>
  <si>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</si>
  <si>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</si>
  <si>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</si>
  <si>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</si>
  <si>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</si>
  <si>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</si>
  <si>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</si>
  <si>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</si>
  <si>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</si>
  <si>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</si>
  <si>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</si>
  <si>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</si>
  <si>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</si>
  <si>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</si>
  <si>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</si>
  <si>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</si>
  <si>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</si>
  <si>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</si>
  <si>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</si>
  <si>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</si>
  <si>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</si>
  <si>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</si>
  <si>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</si>
  <si>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</si>
  <si>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</si>
  <si>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</si>
  <si>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</si>
  <si>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</si>
  <si>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</si>
  <si>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</si>
  <si>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</si>
  <si>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</si>
  <si>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</si>
  <si>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</si>
  <si>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</si>
  <si>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</si>
  <si>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</si>
  <si>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</si>
  <si>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</si>
  <si>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</si>
  <si>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</si>
  <si>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</si>
  <si>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</si>
  <si>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</si>
  <si>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</si>
  <si>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</si>
  <si>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</si>
  <si>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</si>
  <si>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</si>
  <si>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</si>
  <si>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</si>
  <si>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</si>
  <si>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</si>
  <si>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</si>
  <si>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</si>
  <si>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</si>
  <si>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</si>
  <si>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</si>
  <si>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</si>
  <si>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</si>
  <si>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</si>
  <si>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</si>
  <si>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</si>
  <si>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</si>
  <si>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</si>
  <si>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</si>
  <si>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</si>
  <si>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</si>
  <si>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</si>
  <si>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</si>
  <si>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</si>
  <si>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</si>
  <si>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</si>
  <si>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</si>
  <si>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</si>
  <si>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</si>
  <si>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</si>
  <si>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</si>
  <si>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</si>
  <si>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</si>
  <si>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</si>
  <si>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</si>
  <si>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</si>
  <si>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</si>
  <si>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</si>
  <si>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</si>
  <si>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</si>
  <si>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</si>
  <si>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</si>
  <si>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</si>
  <si>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</si>
  <si>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</si>
  <si>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</si>
  <si>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</si>
  <si>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</si>
  <si>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</si>
  <si>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</si>
  <si>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</si>
  <si>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</si>
  <si>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</si>
  <si>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</si>
  <si>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</si>
  <si>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</si>
  <si>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</si>
  <si>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</si>
  <si>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</si>
  <si>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</si>
  <si>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</si>
  <si>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</si>
  <si>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</si>
  <si>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</si>
  <si>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</si>
  <si>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</si>
  <si>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</si>
  <si>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</si>
  <si>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</si>
  <si>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</si>
  <si>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</si>
  <si>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</si>
  <si>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</si>
  <si>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</si>
  <si>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</si>
  <si>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</si>
  <si>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</si>
  <si>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</si>
  <si>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</si>
  <si>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</si>
  <si>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</si>
  <si>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</si>
  <si>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</si>
  <si>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</si>
  <si>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</si>
  <si>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</si>
  <si>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</si>
  <si>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</si>
  <si>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</si>
  <si>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</si>
  <si>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</si>
  <si>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</si>
  <si>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</si>
  <si>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</si>
  <si>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</si>
  <si>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</si>
  <si>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</si>
  <si>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</si>
  <si>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</si>
  <si>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</si>
  <si>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</si>
  <si>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</si>
  <si>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</si>
  <si>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</si>
  <si>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</si>
  <si>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</si>
  <si>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</si>
  <si>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</si>
  <si>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</si>
  <si>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</si>
  <si>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</si>
  <si>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</si>
  <si>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</si>
  <si>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</si>
  <si>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</si>
  <si>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</si>
  <si>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</si>
  <si>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</si>
  <si>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</si>
  <si>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</si>
  <si>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</si>
  <si>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</si>
  <si>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</si>
  <si>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</si>
  <si>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</si>
  <si>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</si>
  <si>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</si>
  <si>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</si>
  <si>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</si>
  <si>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</si>
  <si>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</si>
  <si>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</si>
  <si>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</si>
  <si>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</si>
  <si>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</si>
  <si>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</si>
  <si>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</si>
  <si>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</si>
  <si>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</si>
  <si>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</si>
  <si>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</si>
  <si>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</si>
  <si>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</si>
  <si>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</si>
  <si>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</si>
  <si>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</si>
  <si>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</si>
  <si>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</si>
  <si>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</si>
  <si>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</si>
  <si>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</si>
  <si>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</si>
  <si>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</si>
  <si>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</si>
  <si>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</si>
  <si>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</si>
  <si>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</si>
  <si>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</si>
  <si>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</si>
  <si>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</si>
  <si>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</si>
  <si>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</si>
  <si>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</si>
  <si>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</si>
  <si>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</si>
  <si>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</si>
  <si>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</si>
  <si>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</si>
  <si>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</si>
  <si>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</si>
  <si>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</si>
  <si>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</si>
  <si>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</si>
  <si>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</si>
  <si>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</si>
  <si>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</si>
  <si>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</si>
  <si>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</si>
  <si>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</si>
  <si>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</si>
  <si>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</si>
  <si>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</si>
  <si>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</si>
  <si>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</si>
  <si>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</si>
  <si>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</si>
  <si>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</si>
  <si>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</si>
  <si>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</si>
  <si>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</si>
  <si>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</si>
  <si>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</si>
  <si>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</si>
  <si>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</si>
  <si>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</si>
  <si>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</si>
  <si>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</si>
  <si>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</si>
  <si>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</si>
  <si>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</si>
  <si>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</si>
  <si>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</si>
  <si>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</si>
  <si>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</si>
  <si>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</si>
  <si>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</si>
  <si>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</si>
  <si>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</si>
  <si>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</si>
  <si>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</si>
  <si>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</si>
  <si>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</si>
  <si>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</si>
  <si>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</si>
  <si>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</si>
  <si>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</si>
  <si>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</si>
  <si>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</si>
  <si>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</si>
  <si>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</si>
  <si>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</si>
  <si>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</si>
  <si>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</si>
  <si>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</si>
  <si>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</si>
  <si>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</si>
  <si>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</si>
  <si>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</si>
  <si>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</si>
  <si>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</si>
  <si>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</si>
  <si>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</si>
  <si>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</si>
  <si>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</si>
  <si>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</si>
  <si>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</si>
  <si>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</si>
  <si>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</si>
  <si>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</si>
  <si>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</si>
  <si>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</si>
  <si>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</si>
  <si>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</si>
  <si>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</si>
  <si>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</si>
  <si>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</si>
  <si>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</si>
  <si>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</si>
  <si>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</si>
  <si>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</si>
  <si>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</si>
  <si>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</si>
  <si>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</si>
  <si>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</si>
  <si>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</si>
  <si>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</si>
  <si>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</si>
  <si>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</si>
  <si>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</si>
  <si>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</si>
  <si>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</si>
  <si>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</si>
  <si>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</si>
  <si>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</si>
  <si>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</si>
  <si>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</si>
  <si>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</si>
  <si>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</si>
  <si>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</si>
  <si>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</si>
  <si>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</si>
  <si>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</si>
  <si>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</si>
  <si>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</si>
  <si>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</si>
  <si>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</si>
  <si>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</si>
  <si>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</si>
  <si>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</si>
  <si>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</si>
  <si>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</si>
  <si>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</si>
  <si>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</si>
  <si>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</si>
  <si>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</si>
  <si>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</si>
  <si>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</si>
  <si>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</si>
  <si>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</si>
  <si>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</si>
  <si>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</si>
  <si>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</si>
  <si>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</si>
  <si>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</si>
  <si>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</si>
  <si>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</si>
  <si>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</si>
  <si>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</si>
  <si>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</si>
  <si>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</si>
  <si>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</si>
  <si>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</si>
  <si>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</si>
  <si>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</si>
  <si>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</si>
  <si>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</si>
  <si>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</si>
  <si>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</si>
  <si>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</si>
  <si>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</si>
  <si>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</si>
  <si>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</si>
  <si>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</si>
  <si>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</si>
  <si>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</si>
  <si>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</si>
  <si>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</si>
  <si>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</si>
  <si>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</si>
  <si>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</si>
  <si>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</si>
  <si>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</si>
  <si>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</si>
  <si>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</si>
  <si>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</si>
  <si>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</si>
  <si>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</si>
  <si>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</si>
  <si>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</si>
  <si>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</si>
  <si>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</si>
  <si>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</si>
  <si>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</si>
  <si>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</si>
  <si>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</si>
  <si>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</si>
  <si>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</si>
  <si>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</si>
  <si>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</si>
  <si>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</si>
  <si>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</si>
  <si>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</si>
  <si>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</si>
  <si>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</si>
  <si>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</si>
  <si>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</si>
  <si>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</si>
  <si>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</si>
  <si>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</si>
  <si>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</si>
  <si>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</si>
  <si>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</si>
  <si>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</si>
  <si>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</si>
  <si>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</si>
  <si>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</si>
  <si>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</si>
  <si>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</si>
  <si>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</si>
  <si>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</si>
  <si>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</si>
  <si>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</si>
  <si>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</si>
  <si>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</si>
  <si>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</si>
  <si>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</si>
  <si>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</si>
  <si>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</si>
  <si>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</si>
  <si>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</si>
  <si>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</si>
  <si>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</si>
  <si>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</si>
  <si>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</si>
  <si>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</si>
  <si>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</si>
  <si>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</si>
  <si>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</si>
  <si>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</si>
  <si>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</si>
  <si>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</si>
  <si>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</si>
  <si>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</si>
  <si>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</si>
  <si>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</si>
  <si>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</si>
  <si>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</si>
  <si>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</si>
  <si>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</si>
  <si>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</si>
  <si>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</si>
  <si>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</si>
  <si>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</si>
  <si>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</si>
  <si>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</si>
  <si>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</si>
  <si>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</si>
  <si>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</si>
  <si>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</si>
  <si>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</si>
  <si>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</si>
  <si>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</si>
  <si>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</si>
  <si>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</si>
  <si>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</si>
  <si>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</si>
  <si>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</si>
  <si>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</si>
  <si>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</si>
  <si>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</si>
  <si>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</si>
  <si>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</si>
  <si>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</si>
  <si>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</si>
  <si>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</si>
  <si>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</si>
  <si>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</si>
  <si>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</si>
  <si>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</si>
  <si>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</si>
  <si>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</si>
  <si>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</si>
  <si>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</si>
  <si>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</si>
  <si>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</si>
  <si>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</si>
  <si>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</si>
  <si>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</si>
  <si>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</si>
  <si>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</si>
  <si>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</si>
  <si>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</si>
  <si>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</si>
  <si>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</si>
  <si>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</si>
  <si>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</si>
  <si>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</si>
  <si>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</si>
  <si>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</si>
  <si>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</si>
  <si>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</si>
  <si>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</si>
  <si>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</si>
  <si>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</si>
  <si>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</si>
  <si>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</si>
  <si>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</si>
  <si>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</si>
  <si>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</si>
  <si>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</si>
  <si>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</si>
  <si>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</si>
  <si>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</si>
  <si>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</si>
  <si>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</si>
  <si>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</si>
  <si>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</si>
  <si>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</si>
  <si>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</si>
  <si>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</si>
  <si>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</si>
  <si>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</si>
  <si>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</si>
  <si>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</si>
  <si>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</si>
  <si>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</si>
  <si>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</si>
  <si>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</si>
  <si>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</si>
  <si>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</si>
  <si>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</si>
  <si>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</si>
  <si>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</si>
  <si>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</si>
  <si>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</si>
  <si>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</si>
  <si>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</si>
  <si>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</si>
  <si>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</si>
  <si>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</si>
  <si>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</si>
  <si>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</si>
  <si>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</si>
  <si>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</si>
  <si>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</si>
  <si>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</si>
  <si>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</si>
  <si>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</si>
  <si>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</si>
  <si>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</si>
  <si>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</si>
  <si>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</si>
  <si>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</si>
  <si>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</si>
  <si>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</si>
  <si>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</si>
  <si>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</si>
  <si>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</si>
  <si>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</si>
  <si>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</si>
  <si>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</si>
  <si>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</si>
  <si>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</si>
  <si>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</si>
  <si>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</si>
  <si>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</si>
  <si>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</si>
  <si>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</si>
  <si>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</si>
  <si>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</si>
  <si>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</si>
  <si>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</si>
  <si>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</si>
  <si>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</si>
  <si>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</si>
  <si>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</si>
  <si>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</si>
  <si>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</si>
  <si>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</si>
  <si>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</si>
  <si>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</si>
  <si>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</si>
  <si>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</si>
  <si>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</si>
  <si>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</si>
  <si>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</si>
  <si>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</si>
  <si>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</si>
  <si>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</si>
  <si>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</si>
  <si>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</si>
  <si>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</si>
  <si>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</si>
  <si>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</si>
  <si>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</si>
  <si>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</si>
  <si>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</si>
  <si>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</si>
  <si>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</si>
  <si>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</si>
  <si>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</si>
  <si>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</si>
  <si>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</si>
  <si>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</si>
  <si>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</si>
  <si>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</si>
  <si>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</si>
  <si>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</si>
  <si>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</si>
  <si>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</si>
  <si>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</si>
  <si>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</si>
  <si>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</si>
  <si>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</si>
  <si>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</si>
  <si>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</si>
  <si>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</si>
  <si>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</si>
  <si>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</si>
  <si>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</si>
  <si>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</si>
  <si>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</si>
  <si>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</si>
  <si>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</si>
  <si>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</si>
  <si>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</si>
  <si>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</si>
  <si>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</si>
  <si>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</si>
  <si>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</si>
  <si>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</si>
  <si>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</si>
  <si>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</si>
  <si>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</si>
  <si>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</si>
  <si>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</si>
  <si>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</si>
  <si>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</si>
  <si>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</si>
  <si>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</si>
  <si>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</si>
  <si>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</si>
  <si>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</si>
  <si>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</si>
  <si>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</si>
  <si>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</si>
  <si>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</si>
  <si>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</si>
  <si>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</si>
  <si>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</si>
  <si>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</si>
  <si>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</si>
  <si>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</si>
  <si>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</si>
  <si>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</si>
  <si>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</si>
  <si>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</si>
  <si>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</si>
  <si>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</si>
  <si>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</si>
  <si>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</si>
  <si>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</si>
  <si>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</si>
  <si>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</si>
  <si>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</si>
  <si>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</si>
  <si>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</si>
  <si>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</si>
  <si>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</si>
  <si>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</si>
  <si>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</si>
  <si>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</si>
  <si>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</si>
  <si>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</si>
  <si>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</si>
  <si>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</si>
  <si>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</si>
  <si>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</si>
  <si>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</si>
  <si>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</si>
  <si>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</si>
  <si>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</si>
  <si>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</si>
  <si>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</si>
  <si>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</si>
  <si>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</si>
  <si>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</si>
  <si>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</si>
  <si>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</si>
  <si>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</si>
  <si>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</si>
  <si>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</si>
  <si>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</si>
  <si>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</si>
  <si>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</si>
  <si>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</si>
  <si>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</si>
  <si>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</si>
  <si>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</si>
  <si>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</si>
  <si>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</si>
  <si>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</si>
  <si>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</si>
  <si>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</si>
  <si>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</si>
  <si>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</si>
  <si>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</si>
  <si>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</si>
  <si>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</si>
  <si>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</si>
  <si>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</si>
  <si>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</si>
  <si>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</si>
  <si>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</si>
  <si>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</si>
  <si>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</si>
  <si>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</si>
  <si>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</si>
  <si>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</si>
  <si>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</si>
  <si>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</si>
  <si>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</si>
  <si>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</si>
  <si>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</si>
  <si>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</si>
  <si>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</si>
  <si>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</si>
  <si>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</si>
  <si>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</si>
  <si>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</si>
  <si>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</si>
  <si>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</si>
  <si>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</si>
  <si>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</si>
  <si>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</si>
  <si>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</si>
  <si>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</si>
  <si>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</si>
  <si>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</si>
  <si>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</si>
  <si>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</si>
  <si>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</si>
  <si>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</si>
  <si>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</si>
  <si>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</si>
  <si>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</si>
  <si>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</si>
  <si>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</si>
  <si>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</si>
  <si>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</si>
  <si>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</si>
  <si>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</si>
  <si>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</si>
  <si>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</si>
  <si>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</si>
  <si>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</si>
  <si>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</si>
  <si>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</si>
  <si>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</si>
  <si>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</si>
  <si>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</si>
  <si>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</si>
  <si>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</si>
  <si>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</si>
  <si>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</si>
  <si>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</si>
  <si>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</si>
  <si>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</si>
  <si>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</si>
  <si>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</si>
  <si>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</si>
  <si>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</si>
  <si>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</si>
  <si>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</si>
  <si>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</si>
  <si>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</si>
  <si>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</si>
  <si>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</si>
  <si>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</si>
  <si>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</si>
  <si>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</si>
  <si>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</si>
  <si>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</si>
  <si>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</si>
  <si>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</si>
  <si>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</si>
  <si>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</si>
  <si>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</si>
  <si>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</si>
  <si>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</si>
  <si>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</si>
  <si>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</si>
  <si>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</si>
  <si>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</si>
  <si>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</si>
  <si>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</si>
  <si>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</si>
  <si>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</si>
  <si>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</si>
  <si>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</si>
  <si>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</si>
  <si>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</si>
  <si>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</si>
  <si>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</si>
  <si>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</si>
  <si>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</si>
  <si>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</si>
  <si>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</si>
  <si>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</si>
  <si>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</si>
  <si>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</si>
  <si>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</si>
  <si>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</si>
  <si>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</si>
  <si>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</si>
  <si>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</si>
  <si>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</si>
  <si>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</si>
  <si>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</si>
  <si>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</si>
  <si>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</si>
  <si>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</si>
  <si>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</si>
  <si>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</si>
  <si>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</si>
  <si>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</si>
  <si>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</si>
  <si>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</si>
  <si>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</si>
  <si>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</si>
  <si>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</si>
  <si>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</si>
  <si>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</si>
  <si>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</si>
  <si>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</si>
  <si>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</si>
  <si>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</si>
  <si>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</si>
  <si>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</si>
  <si>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</si>
  <si>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</si>
  <si>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</si>
  <si>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</si>
  <si>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</si>
  <si>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</si>
  <si>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</si>
  <si>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</si>
  <si>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</si>
  <si>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</si>
  <si>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</si>
  <si>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</si>
  <si>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</si>
  <si>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</si>
  <si>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</si>
  <si>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</si>
  <si>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</si>
  <si>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</si>
  <si>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</si>
  <si>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</si>
  <si>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</si>
  <si>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</si>
  <si>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</si>
  <si>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</si>
  <si>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</si>
  <si>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</si>
  <si>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</si>
  <si>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</si>
  <si>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</si>
  <si>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</si>
  <si>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</si>
  <si>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</si>
  <si>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</si>
  <si>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</si>
  <si>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</si>
  <si>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</si>
  <si>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</si>
  <si>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</si>
  <si>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</si>
  <si>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</si>
  <si>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</si>
  <si>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</si>
  <si>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</si>
  <si>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</si>
  <si>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</si>
  <si>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</si>
  <si>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</si>
  <si>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</si>
  <si>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</si>
  <si>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</si>
  <si>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</si>
  <si>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</si>
  <si>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</si>
  <si>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</si>
  <si>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</si>
  <si>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</si>
  <si>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</si>
  <si>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</si>
  <si>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</si>
  <si>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</si>
  <si>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</si>
  <si>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</si>
  <si>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</si>
  <si>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</si>
  <si>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</si>
  <si>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</si>
  <si>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</si>
  <si>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</si>
  <si>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</si>
  <si>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</si>
  <si>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</si>
  <si>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</si>
  <si>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</si>
  <si>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</si>
  <si>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</si>
  <si>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</si>
  <si>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</si>
  <si>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</si>
  <si>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</si>
  <si>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</si>
  <si>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</si>
  <si>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</si>
  <si>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</si>
  <si>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</si>
  <si>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</si>
  <si>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</si>
  <si>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</si>
  <si>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</si>
  <si>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</si>
  <si>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</si>
  <si>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</si>
  <si>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</si>
  <si>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</si>
  <si>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</si>
  <si>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</si>
  <si>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</si>
  <si>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</si>
  <si>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</si>
  <si>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</si>
  <si>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</si>
  <si>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</si>
  <si>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</si>
  <si>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</si>
  <si>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</si>
  <si>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</si>
  <si>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</si>
  <si>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</si>
  <si>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</si>
  <si>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</si>
  <si>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</si>
  <si>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</si>
  <si>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</si>
  <si>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</si>
  <si>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</si>
  <si>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</si>
  <si>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</si>
  <si>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</si>
  <si>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</si>
  <si>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</si>
  <si>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</si>
  <si>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</si>
  <si>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</si>
  <si>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</si>
  <si>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</si>
  <si>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</si>
  <si>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</si>
  <si>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</si>
  <si>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</si>
  <si>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</si>
  <si>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</si>
  <si>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</si>
  <si>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</si>
  <si>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</si>
  <si>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</si>
  <si>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</si>
  <si>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</si>
  <si>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</si>
  <si>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</si>
  <si>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</si>
  <si>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</si>
  <si>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</si>
  <si>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</si>
  <si>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</si>
  <si>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</si>
  <si>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</si>
  <si>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</si>
  <si>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</si>
  <si>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</si>
  <si>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</si>
  <si>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</si>
  <si>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</si>
  <si>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</si>
  <si>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</si>
  <si>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</si>
  <si>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</si>
  <si>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</si>
  <si>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</si>
  <si>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</si>
  <si>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</si>
  <si>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</si>
  <si>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</si>
  <si>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</si>
  <si>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</si>
  <si>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</si>
  <si>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</si>
  <si>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</si>
  <si>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</si>
  <si>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</si>
  <si>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</si>
  <si>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</si>
  <si>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</si>
  <si>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</si>
  <si>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</si>
  <si>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</si>
  <si>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</si>
  <si>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</si>
  <si>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</si>
  <si>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</si>
  <si>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</si>
  <si>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</si>
  <si>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</si>
  <si>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</si>
  <si>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</si>
  <si>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</si>
  <si>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</si>
  <si>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</si>
  <si>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</si>
  <si>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</si>
  <si>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</si>
  <si>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</si>
  <si>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</si>
  <si>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</si>
  <si>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</si>
  <si>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</si>
  <si>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</si>
  <si>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</si>
  <si>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</si>
  <si>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</si>
  <si>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</si>
  <si>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</si>
  <si>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</si>
  <si>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</si>
  <si>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</si>
  <si>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</si>
  <si>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</si>
  <si>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</si>
  <si>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</si>
  <si>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</si>
  <si>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</si>
  <si>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</si>
  <si>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</si>
  <si>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</si>
  <si>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</si>
  <si>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</si>
  <si>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</si>
  <si>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</si>
  <si>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</si>
  <si>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</si>
  <si>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</si>
  <si>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</si>
  <si>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</si>
  <si>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</si>
  <si>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</si>
  <si>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</si>
  <si>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</si>
  <si>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</si>
  <si>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</si>
  <si>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</si>
  <si>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</si>
  <si>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</si>
  <si>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</si>
  <si>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</si>
  <si>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</si>
  <si>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</si>
  <si>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</si>
  <si>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</si>
  <si>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</si>
  <si>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</si>
  <si>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</si>
  <si>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</si>
  <si>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</si>
  <si>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</si>
  <si>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</si>
  <si>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</si>
  <si>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</si>
  <si>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</si>
  <si>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</si>
  <si>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</si>
  <si>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</si>
  <si>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</si>
  <si>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</si>
  <si>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</si>
  <si>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</si>
  <si>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</si>
  <si>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</si>
  <si>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</si>
  <si>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</si>
  <si>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</si>
  <si>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</si>
  <si>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</si>
  <si>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</si>
  <si>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</si>
  <si>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</si>
  <si>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</si>
  <si>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</si>
  <si>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</si>
  <si>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</si>
  <si>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</si>
  <si>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</si>
  <si>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</si>
  <si>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</si>
  <si>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</si>
  <si>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</si>
  <si>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</si>
  <si>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</si>
  <si>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</si>
  <si>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</si>
  <si>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</si>
  <si>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</si>
  <si>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</si>
  <si>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</si>
  <si>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</si>
  <si>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</si>
  <si>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</si>
  <si>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</si>
  <si>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</si>
  <si>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</si>
  <si>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</si>
  <si>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</si>
  <si>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</si>
  <si>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</si>
  <si>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</si>
  <si>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</si>
  <si>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</si>
  <si>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</si>
  <si>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</si>
  <si>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</si>
  <si>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</si>
  <si>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</si>
  <si>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</si>
  <si>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</si>
  <si>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</si>
  <si>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</si>
  <si>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</si>
  <si>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</si>
  <si>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</si>
  <si>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</si>
  <si>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</si>
  <si>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</si>
  <si>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</si>
  <si>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</si>
  <si>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</si>
  <si>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</si>
  <si>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</si>
  <si>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</si>
  <si>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</si>
  <si>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</si>
  <si>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</si>
  <si>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</si>
  <si>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</si>
  <si>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</si>
  <si>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</si>
  <si>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</si>
  <si>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</si>
  <si>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</si>
  <si>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</si>
  <si>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</si>
  <si>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</si>
  <si>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</si>
  <si>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</si>
  <si>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</si>
  <si>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</si>
  <si>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</si>
  <si>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</si>
  <si>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</si>
  <si>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</si>
  <si>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</si>
  <si>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</si>
  <si>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</si>
  <si>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</si>
  <si>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</si>
  <si>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</si>
  <si>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</si>
  <si>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</si>
  <si>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</si>
  <si>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</si>
  <si>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</si>
  <si>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</si>
  <si>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</si>
  <si>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</si>
  <si>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</si>
  <si>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</si>
  <si>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</si>
  <si>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</si>
  <si>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</si>
  <si>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</si>
  <si>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</si>
  <si>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</si>
  <si>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</si>
  <si>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</si>
  <si>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</si>
  <si>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</si>
  <si>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</si>
  <si>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</si>
  <si>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</si>
  <si>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</si>
  <si>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</si>
  <si>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</si>
  <si>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</si>
  <si>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</si>
  <si>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</si>
  <si>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</si>
  <si>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</si>
  <si>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</si>
  <si>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</si>
  <si>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</si>
  <si>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</si>
  <si>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</si>
  <si>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</si>
  <si>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</si>
  <si>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</si>
  <si>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</si>
  <si>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</si>
  <si>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</si>
  <si>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</si>
  <si>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</si>
  <si>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</si>
  <si>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</si>
  <si>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</si>
  <si>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</si>
  <si>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</si>
  <si>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</si>
  <si>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</si>
  <si>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</si>
  <si>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</si>
  <si>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</si>
  <si>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</si>
  <si>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</si>
  <si>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</si>
  <si>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</si>
  <si>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</si>
  <si>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</si>
  <si>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</si>
  <si>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</si>
  <si>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</si>
  <si>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</si>
  <si>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</si>
  <si>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</si>
  <si>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</si>
  <si>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</si>
  <si>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</si>
  <si>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</si>
  <si>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</si>
  <si>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</si>
  <si>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</si>
  <si>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</si>
  <si>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</si>
  <si>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</si>
  <si>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</si>
  <si>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</si>
  <si>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</si>
  <si>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</si>
  <si>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</si>
  <si>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</si>
  <si>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</si>
  <si>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</si>
  <si>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</si>
  <si>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</si>
  <si>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</si>
  <si>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</si>
  <si>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</si>
  <si>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</si>
  <si>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</si>
  <si>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</si>
  <si>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</si>
  <si>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</si>
  <si>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</si>
  <si>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</si>
  <si>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</si>
  <si>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</si>
  <si>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</si>
  <si>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</si>
  <si>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</si>
  <si>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</si>
  <si>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</si>
  <si>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</si>
  <si>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</si>
  <si>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</si>
  <si>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</si>
  <si>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</si>
  <si>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</si>
  <si>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</si>
  <si>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</si>
  <si>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</si>
  <si>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</si>
  <si>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</si>
  <si>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</si>
  <si>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</si>
  <si>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</si>
  <si>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</si>
  <si>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</si>
  <si>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</si>
  <si>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</si>
  <si>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</si>
  <si>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</si>
  <si>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</si>
  <si>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</si>
  <si>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</si>
  <si>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</si>
  <si>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</si>
  <si>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</si>
  <si>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</si>
  <si>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</si>
  <si>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</si>
  <si>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</si>
  <si>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</si>
  <si>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</si>
  <si>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</si>
  <si>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</si>
  <si>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</si>
  <si>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</si>
  <si>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</si>
  <si>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</si>
  <si>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</si>
  <si>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</si>
  <si>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</si>
  <si>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</si>
  <si>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</si>
  <si>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</si>
  <si>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</si>
  <si>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</si>
  <si>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</si>
  <si>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</si>
  <si>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</si>
  <si>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</si>
  <si>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</si>
  <si>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</si>
  <si>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</si>
  <si>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</si>
  <si>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</si>
  <si>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</si>
  <si>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</si>
  <si>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</si>
  <si>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</si>
  <si>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</si>
  <si>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</si>
  <si>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</si>
  <si>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</si>
  <si>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</si>
  <si>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</si>
  <si>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</si>
  <si>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</si>
  <si>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</si>
  <si>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</si>
  <si>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</si>
  <si>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</si>
  <si>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</si>
  <si>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</si>
  <si>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</si>
  <si>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</si>
  <si>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</si>
  <si>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</si>
  <si>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</si>
  <si>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</si>
  <si>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</si>
  <si>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</si>
  <si>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</si>
  <si>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</si>
  <si>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</si>
  <si>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</si>
  <si>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</si>
  <si>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</si>
  <si>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</si>
  <si>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</si>
  <si>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</si>
  <si>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</si>
  <si>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</si>
  <si>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</si>
  <si>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</si>
  <si>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</si>
  <si>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</si>
  <si>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</si>
  <si>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</si>
  <si>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</si>
  <si>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</si>
  <si>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</si>
  <si>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</si>
  <si>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</si>
  <si>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</si>
  <si>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</si>
  <si>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</si>
  <si>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</si>
  <si>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</si>
  <si>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</si>
  <si>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</si>
  <si>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</si>
  <si>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</si>
  <si>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</si>
  <si>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</si>
  <si>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</si>
  <si>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</si>
  <si>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</si>
  <si>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</si>
  <si>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</si>
  <si>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</si>
  <si>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</si>
  <si>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</si>
  <si>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</si>
  <si>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</si>
  <si>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</si>
  <si>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</si>
  <si>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</si>
  <si>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</si>
  <si>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</si>
  <si>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</si>
  <si>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</si>
  <si>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</si>
  <si>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</si>
  <si>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</si>
  <si>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</si>
  <si>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</si>
  <si>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</si>
  <si>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</si>
  <si>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</si>
  <si>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</si>
  <si>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</si>
  <si>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</si>
  <si>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</si>
  <si>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</si>
  <si>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</si>
  <si>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</si>
  <si>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</si>
  <si>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</si>
  <si>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</si>
  <si>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</si>
  <si>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</si>
  <si>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</si>
  <si>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</si>
  <si>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</si>
  <si>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</si>
  <si>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</si>
  <si>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</si>
  <si>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</si>
  <si>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</si>
  <si>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</si>
  <si>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</si>
  <si>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</si>
  <si>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</si>
  <si>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</si>
  <si>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</si>
  <si>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</si>
  <si>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</si>
  <si>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</si>
  <si>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</si>
  <si>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</si>
  <si>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</si>
  <si>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</si>
  <si>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</si>
  <si>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</si>
  <si>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</si>
  <si>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</si>
  <si>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</si>
  <si>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</si>
  <si>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</si>
  <si>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</si>
  <si>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</si>
  <si>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</si>
  <si>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</si>
  <si>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</si>
  <si>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</si>
  <si>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</si>
  <si>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</si>
  <si>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</si>
  <si>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</si>
  <si>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</si>
  <si>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</si>
  <si>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</si>
  <si>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</si>
  <si>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</si>
  <si>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</si>
  <si>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</si>
  <si>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</si>
  <si>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</si>
  <si>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</si>
  <si>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</si>
  <si>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</si>
  <si>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</si>
  <si>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</si>
  <si>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</si>
  <si>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</si>
  <si>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</si>
  <si>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</si>
  <si>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</si>
  <si>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</si>
  <si>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</si>
  <si>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</si>
  <si>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</si>
  <si>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</si>
  <si>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</si>
  <si>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</si>
  <si>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</si>
  <si>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</si>
  <si>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</si>
  <si>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</si>
  <si>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</si>
  <si>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</si>
  <si>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</si>
  <si>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</si>
  <si>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</si>
  <si>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</si>
  <si>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</si>
  <si>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</si>
  <si>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</si>
  <si>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</si>
  <si>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</si>
  <si>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</si>
  <si>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</si>
  <si>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</si>
  <si>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</si>
  <si>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</si>
  <si>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</si>
  <si>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</si>
  <si>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</si>
  <si>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</si>
  <si>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</si>
  <si>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</si>
  <si>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</si>
  <si>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</si>
  <si>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</si>
  <si>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</si>
  <si>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</si>
  <si>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</si>
  <si>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</si>
  <si>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</si>
  <si>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</si>
  <si>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</si>
  <si>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</si>
  <si>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</si>
  <si>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</si>
  <si>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</si>
  <si>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</si>
  <si>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</si>
  <si>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</si>
  <si>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</si>
  <si>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</si>
  <si>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</si>
  <si>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</si>
  <si>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</si>
  <si>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</si>
  <si>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</si>
  <si>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</si>
  <si>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</si>
  <si>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</si>
  <si>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</si>
  <si>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</si>
  <si>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</si>
  <si>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</si>
  <si>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</si>
  <si>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</si>
  <si>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</si>
  <si>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</si>
  <si>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</si>
  <si>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</si>
  <si>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</si>
  <si>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</si>
  <si>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</si>
  <si>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</si>
  <si>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</si>
  <si>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</si>
  <si>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</si>
  <si>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</si>
  <si>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</si>
  <si>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</si>
  <si>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</si>
  <si>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</si>
  <si>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</si>
  <si>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</si>
  <si>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</si>
  <si>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</si>
  <si>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</si>
  <si>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</si>
  <si>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</si>
  <si>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</si>
  <si>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</si>
  <si>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</si>
  <si>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</si>
  <si>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</si>
  <si>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</si>
  <si>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</si>
  <si>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</si>
  <si>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</si>
  <si>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</si>
  <si>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</si>
  <si>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</si>
  <si>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</si>
  <si>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</si>
  <si>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</si>
  <si>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</si>
  <si>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</si>
  <si>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</si>
  <si>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</si>
  <si>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</si>
  <si>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</si>
  <si>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</si>
  <si>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</si>
  <si>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</si>
  <si>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</si>
  <si>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</si>
  <si>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</si>
  <si>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</si>
  <si>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</si>
  <si>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</si>
  <si>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</si>
  <si>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</si>
  <si>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</si>
  <si>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</si>
  <si>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</si>
  <si>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</si>
  <si>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</si>
  <si>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</si>
  <si>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</si>
  <si>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</si>
  <si>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</si>
  <si>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</si>
  <si>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</si>
  <si>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</si>
  <si>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</si>
  <si>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</si>
  <si>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</si>
  <si>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</si>
  <si>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</si>
  <si>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</si>
  <si>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</si>
  <si>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</si>
  <si>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</si>
  <si>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</si>
  <si>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</si>
  <si>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</si>
  <si>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</si>
  <si>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</si>
  <si>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</si>
  <si>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</si>
  <si>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</si>
  <si>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</si>
  <si>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</si>
  <si>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</si>
  <si>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</si>
  <si>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</si>
  <si>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</si>
  <si>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</si>
  <si>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</si>
  <si>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</si>
  <si>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</si>
  <si>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</si>
  <si>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</si>
  <si>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</si>
  <si>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</si>
  <si>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</si>
  <si>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</si>
  <si>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</si>
  <si>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</si>
  <si>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</si>
  <si>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</si>
  <si>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</si>
  <si>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</si>
  <si>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</si>
  <si>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</si>
  <si>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</si>
  <si>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</si>
  <si>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</si>
  <si>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</si>
  <si>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</si>
  <si>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</si>
  <si>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</si>
  <si>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</si>
  <si>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</si>
  <si>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</si>
  <si>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</si>
  <si>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</si>
  <si>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</si>
  <si>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</si>
  <si>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</si>
  <si>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</si>
  <si>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</si>
  <si>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</si>
  <si>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</si>
  <si>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</si>
  <si>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</si>
  <si>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</si>
  <si>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</si>
  <si>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</si>
  <si>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</si>
  <si>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</si>
  <si>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</si>
  <si>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</si>
  <si>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</si>
  <si>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</si>
  <si>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</si>
  <si>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</si>
  <si>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</si>
  <si>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</si>
  <si>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</si>
  <si>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</si>
  <si>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</si>
  <si>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</si>
  <si>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</si>
  <si>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</si>
  <si>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</si>
  <si>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</si>
  <si>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</si>
  <si>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</si>
  <si>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</si>
  <si>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</si>
  <si>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</si>
  <si>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</si>
  <si>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</si>
  <si>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</si>
  <si>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</si>
  <si>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</si>
  <si>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</si>
  <si>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</si>
  <si>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</si>
  <si>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</si>
  <si>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</si>
  <si>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</si>
  <si>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</si>
  <si>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</si>
  <si>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</si>
  <si>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</si>
  <si>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</si>
  <si>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</si>
  <si>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</si>
  <si>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</si>
  <si>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</si>
  <si>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</si>
  <si>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</si>
  <si>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</si>
  <si>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</si>
  <si>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</si>
  <si>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</si>
  <si>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</si>
  <si>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</si>
  <si>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</si>
  <si>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</si>
  <si>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</si>
  <si>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</si>
  <si>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</si>
  <si>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</si>
  <si>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</si>
  <si>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</si>
  <si>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</si>
  <si>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</si>
  <si>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</si>
  <si>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</si>
  <si>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</si>
  <si>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</si>
  <si>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</si>
  <si>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</si>
  <si>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</si>
  <si>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</si>
  <si>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</si>
  <si>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</si>
  <si>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</si>
  <si>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</si>
  <si>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</si>
  <si>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</si>
  <si>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</si>
  <si>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</si>
  <si>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</si>
  <si>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</si>
  <si>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</si>
  <si>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</si>
  <si>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</si>
  <si>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</si>
  <si>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</si>
  <si>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</si>
  <si>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</si>
  <si>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</si>
  <si>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</si>
  <si>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</si>
  <si>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</si>
  <si>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</si>
  <si>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</si>
  <si>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</si>
  <si>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</si>
  <si>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</si>
  <si>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</si>
  <si>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</si>
  <si>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</si>
  <si>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</si>
  <si>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</si>
  <si>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</si>
  <si>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</si>
  <si>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</si>
  <si>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</si>
  <si>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</si>
  <si>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</si>
  <si>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</si>
  <si>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</si>
  <si>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</si>
  <si>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</si>
  <si>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</si>
  <si>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</si>
  <si>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</si>
  <si>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</si>
  <si>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</si>
  <si>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</si>
  <si>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</si>
  <si>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</si>
  <si>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</si>
  <si>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</si>
  <si>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</si>
  <si>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</si>
  <si>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</si>
  <si>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</si>
  <si>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</si>
  <si>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</si>
  <si>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</si>
  <si>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</si>
  <si>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</si>
  <si>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</si>
  <si>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</si>
  <si>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</si>
  <si>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</si>
  <si>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</si>
  <si>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</si>
  <si>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</si>
  <si>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</si>
  <si>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</si>
  <si>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</si>
  <si>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</si>
  <si>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</si>
  <si>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</si>
  <si>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</si>
  <si>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</si>
  <si>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</si>
  <si>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</si>
  <si>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</si>
  <si>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</si>
  <si>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</si>
  <si>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</si>
  <si>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</si>
  <si>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</si>
  <si>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</si>
  <si>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</si>
  <si>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</si>
  <si>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</si>
  <si>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</si>
  <si>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</si>
  <si>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</si>
  <si>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</si>
  <si>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</si>
  <si>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</si>
  <si>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</si>
  <si>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</si>
  <si>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</si>
  <si>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</si>
  <si>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</si>
  <si>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</si>
  <si>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</si>
  <si>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</si>
  <si>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</si>
  <si>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</si>
  <si>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</si>
  <si>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</si>
  <si>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</si>
  <si>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</si>
  <si>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</si>
  <si>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</si>
  <si>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</si>
  <si>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</si>
  <si>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</si>
  <si>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</si>
  <si>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</si>
  <si>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</si>
  <si>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</si>
  <si>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</si>
  <si>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</si>
  <si>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</si>
  <si>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</si>
  <si>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</si>
  <si>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</si>
  <si>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</si>
  <si>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</si>
  <si>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</si>
  <si>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</si>
  <si>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</si>
  <si>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</si>
  <si>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</si>
  <si>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</si>
  <si>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</si>
  <si>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</si>
  <si>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</si>
  <si>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</si>
  <si>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</si>
  <si>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</si>
  <si>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</si>
  <si>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</si>
  <si>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</si>
  <si>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</si>
  <si>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</si>
  <si>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</si>
  <si>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</si>
  <si>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</si>
  <si>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</si>
  <si>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</si>
  <si>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</si>
  <si>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</si>
  <si>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</si>
  <si>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</si>
  <si>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</si>
  <si>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</si>
  <si>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</si>
  <si>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</si>
  <si>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</si>
  <si>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</si>
  <si>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</si>
  <si>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</si>
  <si>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</si>
  <si>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</si>
  <si>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</si>
  <si>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</si>
  <si>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</si>
  <si>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</si>
  <si>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</si>
  <si>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</si>
  <si>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</si>
  <si>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</si>
  <si>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</si>
  <si>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</si>
  <si>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</si>
  <si>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</si>
  <si>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</si>
  <si>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</si>
  <si>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</si>
  <si>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</si>
  <si>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</si>
  <si>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</si>
  <si>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</si>
  <si>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</si>
  <si>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</si>
  <si>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</si>
  <si>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</si>
  <si>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</si>
  <si>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</si>
  <si>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</si>
  <si>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</si>
  <si>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</si>
  <si>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</si>
  <si>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</si>
  <si>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</si>
  <si>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</si>
  <si>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</si>
  <si>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</si>
  <si>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</si>
  <si>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</si>
  <si>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</si>
  <si>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</si>
  <si>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</si>
  <si>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</si>
  <si>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</si>
  <si>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</si>
  <si>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</si>
  <si>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</si>
  <si>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</si>
  <si>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</si>
  <si>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</si>
  <si>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</si>
  <si>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</si>
  <si>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</si>
  <si>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</si>
  <si>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</si>
  <si>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</si>
  <si>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</si>
  <si>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</si>
  <si>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</si>
  <si>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</si>
  <si>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</si>
  <si>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</si>
  <si>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</si>
  <si>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</si>
  <si>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</si>
  <si>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</si>
  <si>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</si>
  <si>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</si>
  <si>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</si>
  <si>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</si>
  <si>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</si>
  <si>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</si>
  <si>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</si>
  <si>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</si>
  <si>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</si>
  <si>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</si>
  <si>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</si>
  <si>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</si>
  <si>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</si>
  <si>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</si>
  <si>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</si>
  <si>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</si>
  <si>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</si>
  <si>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</si>
  <si>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</si>
  <si>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</si>
  <si>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</si>
  <si>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</si>
  <si>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</si>
  <si>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</si>
  <si>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</si>
  <si>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</si>
  <si>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</si>
  <si>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</si>
  <si>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</si>
  <si>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</si>
  <si>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</si>
  <si>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</si>
  <si>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</si>
  <si>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</si>
  <si>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</si>
  <si>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</si>
  <si>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</si>
  <si>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</si>
  <si>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</si>
  <si>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</si>
  <si>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</si>
  <si>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</si>
  <si>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</si>
  <si>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</si>
  <si>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</si>
  <si>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</si>
  <si>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</si>
  <si>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</si>
  <si>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</si>
  <si>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</si>
  <si>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</si>
  <si>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</si>
  <si>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</si>
  <si>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</si>
  <si>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</si>
  <si>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</si>
  <si>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</si>
  <si>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</si>
  <si>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</si>
  <si>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</si>
  <si>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</si>
  <si>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</si>
  <si>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</si>
  <si>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</si>
  <si>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</si>
  <si>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</si>
  <si>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</si>
  <si>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</si>
  <si>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</si>
  <si>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</si>
  <si>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</si>
  <si>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</si>
  <si>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</si>
  <si>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</si>
  <si>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</si>
  <si>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</si>
  <si>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</si>
  <si>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</si>
  <si>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</si>
  <si>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</si>
  <si>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</si>
  <si>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</si>
  <si>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</si>
  <si>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</si>
  <si>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</si>
  <si>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</si>
  <si>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</si>
  <si>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</si>
  <si>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</si>
  <si>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</si>
  <si>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</si>
  <si>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</si>
  <si>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</si>
  <si>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</si>
  <si>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</si>
  <si>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</si>
  <si>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</si>
  <si>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</si>
  <si>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</si>
  <si>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</si>
  <si>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</si>
  <si>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</si>
  <si>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</si>
  <si>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</si>
  <si>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</si>
  <si>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</si>
  <si>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</si>
  <si>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</si>
  <si>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</si>
  <si>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</si>
  <si>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</si>
  <si>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</si>
  <si>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</si>
  <si>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</si>
  <si>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</si>
  <si>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</si>
  <si>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</si>
  <si>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</si>
  <si>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</si>
  <si>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</si>
  <si>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</si>
  <si>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</si>
  <si>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</si>
  <si>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</si>
  <si>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</si>
  <si>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</si>
  <si>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</si>
  <si>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</si>
  <si>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</si>
  <si>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</si>
  <si>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</si>
  <si>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</si>
  <si>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</si>
  <si>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</si>
  <si>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</si>
  <si>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</si>
  <si>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</si>
  <si>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</si>
  <si>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</si>
  <si>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</si>
  <si>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</si>
  <si>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</si>
  <si>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</si>
  <si>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</si>
  <si>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</si>
  <si>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</si>
  <si>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</si>
  <si>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</si>
  <si>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</si>
  <si>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</si>
  <si>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</si>
  <si>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</si>
  <si>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</si>
  <si>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</si>
  <si>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</si>
  <si>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</si>
  <si>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</si>
  <si>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</si>
  <si>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</si>
  <si>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</si>
  <si>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</si>
  <si>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</si>
  <si>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</si>
  <si>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</si>
  <si>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</si>
  <si>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</si>
  <si>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</si>
  <si>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</si>
  <si>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</si>
  <si>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</si>
  <si>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</si>
  <si>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</si>
  <si>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</si>
  <si>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</si>
  <si>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</si>
  <si>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</si>
  <si>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</si>
  <si>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</si>
  <si>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</si>
  <si>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</si>
  <si>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</si>
  <si>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</si>
  <si>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</si>
  <si>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</si>
  <si>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</si>
  <si>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</si>
  <si>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</si>
  <si>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</si>
  <si>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</si>
  <si>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</si>
  <si>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</si>
  <si>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</si>
  <si>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</si>
  <si>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</si>
  <si>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</si>
  <si>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</si>
  <si>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</si>
  <si>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</si>
  <si>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</si>
  <si>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</si>
  <si>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</si>
  <si>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</si>
  <si>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</si>
  <si>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</si>
  <si>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</si>
  <si>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</si>
  <si>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</si>
  <si>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</si>
  <si>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</si>
  <si>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</si>
  <si>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</si>
  <si>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</si>
  <si>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</si>
  <si>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</si>
  <si>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</si>
  <si>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</si>
  <si>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</si>
  <si>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</si>
  <si>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</si>
  <si>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</si>
  <si>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</si>
  <si>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</si>
  <si>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</si>
  <si>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</si>
  <si>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</si>
  <si>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</si>
  <si>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</si>
  <si>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</si>
  <si>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</si>
  <si>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</si>
  <si>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</si>
  <si>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</si>
  <si>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</si>
  <si>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</si>
  <si>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</si>
  <si>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</si>
  <si>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</si>
  <si>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</si>
  <si>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</si>
  <si>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</si>
  <si>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</si>
  <si>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</si>
  <si>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</si>
  <si>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</si>
  <si>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</si>
  <si>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</si>
  <si>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</si>
  <si>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</si>
  <si>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</si>
  <si>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</si>
  <si>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</si>
  <si>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</si>
  <si>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</si>
  <si>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</si>
  <si>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</si>
  <si>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</si>
  <si>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</si>
  <si>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</si>
  <si>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</si>
  <si>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</si>
  <si>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</si>
  <si>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</si>
  <si>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</si>
  <si>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</si>
  <si>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</si>
  <si>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</si>
  <si>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</si>
  <si>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</si>
  <si>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</si>
  <si>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</si>
  <si>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</si>
  <si>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</si>
  <si>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</si>
  <si>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</si>
  <si>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</si>
  <si>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</si>
  <si>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</si>
  <si>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</si>
  <si>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</si>
  <si>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</si>
  <si>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</si>
  <si>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</si>
  <si>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</si>
  <si>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</si>
  <si>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</si>
  <si>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</si>
  <si>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</si>
  <si>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</si>
  <si>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</si>
  <si>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</si>
  <si>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</si>
  <si>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</si>
  <si>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</si>
  <si>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</si>
  <si>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</si>
  <si>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</si>
  <si>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</si>
  <si>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</si>
  <si>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</si>
  <si>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</si>
  <si>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</si>
  <si>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</si>
  <si>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</si>
  <si>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</si>
  <si>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</si>
  <si>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</si>
  <si>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</si>
  <si>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</si>
  <si>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</si>
  <si>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</si>
  <si>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</si>
  <si>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</si>
  <si>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</si>
  <si>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</si>
  <si>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</si>
  <si>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</si>
  <si>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</si>
  <si>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</si>
  <si>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</si>
  <si>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</si>
  <si>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</si>
  <si>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</si>
  <si>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</si>
  <si>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</si>
  <si>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</si>
  <si>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</si>
  <si>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</si>
  <si>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</si>
  <si>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</si>
  <si>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</si>
  <si>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</si>
  <si>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</si>
  <si>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</si>
  <si>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</si>
  <si>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</si>
  <si>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</si>
  <si>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</si>
  <si>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</si>
  <si>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</si>
  <si>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</si>
  <si>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</si>
  <si>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</si>
  <si>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</si>
  <si>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</si>
  <si>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</si>
  <si>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</si>
  <si>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</si>
  <si>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</si>
  <si>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</si>
  <si>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</si>
  <si>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</si>
  <si>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</si>
  <si>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</si>
  <si>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</si>
  <si>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</si>
  <si>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</si>
  <si>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</si>
  <si>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</si>
  <si>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</si>
  <si>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</si>
  <si>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</si>
  <si>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</si>
  <si>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</si>
  <si>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</si>
  <si>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</si>
  <si>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</si>
  <si>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</si>
  <si>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</si>
  <si>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</si>
  <si>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</si>
  <si>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</si>
  <si>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</si>
  <si>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</si>
  <si>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</si>
  <si>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</si>
  <si>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</si>
  <si>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</si>
  <si>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</si>
  <si>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</si>
  <si>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</si>
  <si>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</si>
  <si>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</si>
  <si>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</si>
  <si>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</si>
  <si>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</si>
  <si>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</si>
  <si>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</si>
  <si>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</si>
  <si>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</si>
  <si>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</si>
  <si>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</si>
  <si>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</si>
  <si>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</si>
  <si>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</si>
  <si>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</si>
  <si>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</si>
  <si>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</si>
  <si>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</si>
  <si>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</si>
  <si>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</si>
  <si>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</si>
  <si>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</si>
  <si>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</si>
  <si>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</si>
  <si>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</si>
  <si>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</si>
  <si>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</si>
  <si>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</si>
  <si>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</si>
  <si>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</si>
  <si>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</si>
  <si>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</si>
  <si>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</si>
  <si>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</si>
  <si>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</si>
  <si>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</si>
  <si>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</si>
  <si>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</si>
  <si>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</si>
  <si>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</si>
  <si>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</si>
  <si>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</si>
  <si>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</si>
  <si>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</si>
  <si>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</si>
  <si>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</si>
  <si>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</si>
  <si>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</si>
  <si>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</si>
  <si>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</si>
  <si>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</si>
  <si>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</si>
  <si>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</si>
  <si>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</si>
  <si>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</si>
  <si>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</si>
  <si>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</si>
  <si>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</si>
  <si>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</si>
  <si>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</si>
  <si>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</si>
  <si>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</si>
  <si>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</si>
  <si>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</si>
  <si>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</si>
  <si>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</si>
  <si>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</si>
  <si>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</si>
  <si>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</si>
  <si>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</si>
  <si>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</si>
  <si>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</si>
  <si>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</si>
  <si>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</si>
  <si>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</si>
  <si>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</si>
  <si>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</si>
  <si>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</si>
  <si>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</si>
  <si>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</si>
  <si>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</si>
  <si>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</si>
  <si>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</si>
  <si>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</si>
  <si>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</si>
  <si>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</si>
  <si>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</si>
  <si>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</si>
  <si>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</si>
  <si>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</si>
  <si>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</si>
  <si>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</si>
  <si>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</si>
  <si>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</si>
  <si>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</si>
  <si>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</si>
  <si>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</si>
  <si>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</si>
  <si>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</si>
  <si>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</si>
  <si>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</si>
  <si>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</si>
  <si>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</si>
  <si>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</si>
  <si>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</si>
  <si>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</si>
  <si>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</si>
  <si>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</si>
  <si>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</si>
  <si>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</si>
  <si>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</si>
  <si>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</si>
  <si>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</si>
  <si>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</si>
  <si>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</si>
  <si>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</si>
  <si>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</si>
  <si>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</si>
  <si>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</si>
  <si>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</si>
  <si>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</si>
  <si>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</si>
  <si>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</si>
  <si>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</si>
  <si>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</si>
  <si>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</si>
  <si>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</si>
  <si>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</si>
  <si>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</si>
  <si>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</si>
  <si>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</si>
  <si>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</si>
  <si>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</si>
  <si>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</si>
  <si>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</si>
  <si>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</si>
  <si>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</si>
  <si>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</si>
  <si>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</si>
  <si>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</si>
  <si>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</si>
  <si>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</si>
  <si>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</si>
  <si>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</si>
  <si>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</si>
  <si>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</si>
  <si>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</si>
  <si>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</si>
  <si>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</si>
  <si>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</si>
  <si>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</si>
  <si>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</si>
  <si>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</si>
  <si>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</si>
  <si>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</si>
  <si>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</si>
  <si>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</si>
  <si>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</si>
  <si>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</si>
  <si>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</si>
  <si>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</si>
  <si>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</si>
  <si>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</si>
  <si>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</si>
  <si>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</si>
  <si>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</si>
  <si>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</si>
  <si>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</si>
  <si>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</si>
  <si>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</si>
  <si>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</si>
  <si>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</si>
  <si>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</si>
  <si>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</si>
  <si>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</si>
  <si>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</si>
  <si>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</si>
  <si>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</si>
  <si>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</si>
  <si>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</si>
  <si>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</si>
  <si>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</si>
  <si>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</si>
  <si>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</si>
  <si>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</si>
  <si>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</si>
  <si>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</si>
  <si>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</si>
  <si>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</si>
  <si>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</si>
  <si>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</si>
  <si>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</si>
  <si>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</si>
  <si>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</si>
  <si>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</si>
  <si>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</si>
  <si>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</si>
  <si>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</si>
  <si>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</si>
  <si>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</si>
  <si>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</si>
  <si>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</si>
  <si>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</si>
  <si>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</si>
  <si>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</si>
  <si>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</si>
  <si>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</si>
  <si>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</si>
  <si>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</si>
  <si>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</si>
  <si>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</si>
  <si>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</si>
  <si>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</si>
  <si>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</si>
  <si>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</si>
  <si>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</si>
  <si>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</si>
  <si>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</si>
  <si>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</si>
  <si>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</si>
  <si>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</si>
  <si>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</si>
  <si>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</si>
  <si>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</si>
  <si>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</si>
  <si>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</si>
  <si>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</si>
  <si>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</si>
  <si>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</si>
  <si>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</si>
  <si>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</si>
  <si>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</si>
  <si>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</si>
  <si>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</si>
  <si>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</si>
  <si>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</si>
  <si>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</si>
  <si>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</si>
  <si>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</si>
  <si>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</si>
  <si>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</si>
  <si>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</si>
  <si>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</si>
  <si>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</si>
  <si>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</si>
  <si>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</si>
  <si>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</si>
  <si>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</si>
  <si>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</si>
  <si>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</si>
  <si>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</si>
  <si>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</si>
  <si>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</si>
  <si>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</si>
  <si>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</si>
  <si>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</si>
  <si>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</si>
  <si>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</si>
  <si>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</si>
  <si>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</si>
  <si>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</si>
  <si>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</si>
  <si>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</si>
  <si>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</si>
  <si>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</si>
  <si>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</si>
  <si>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</si>
  <si>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</si>
  <si>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</si>
  <si>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</si>
  <si>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</si>
  <si>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</si>
  <si>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</si>
  <si>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</si>
  <si>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</si>
  <si>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</si>
  <si>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</si>
  <si>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</si>
  <si>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</si>
  <si>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</si>
  <si>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</si>
  <si>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</si>
  <si>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</si>
  <si>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</si>
  <si>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</si>
  <si>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</si>
  <si>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</si>
  <si>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</si>
  <si>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</si>
  <si>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</si>
  <si>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</si>
  <si>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</si>
  <si>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</si>
  <si>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</si>
  <si>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</si>
  <si>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</si>
  <si>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</si>
  <si>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</si>
  <si>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</si>
  <si>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</si>
  <si>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</si>
  <si>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</si>
  <si>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</si>
  <si>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</si>
  <si>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</si>
  <si>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</si>
  <si>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</si>
  <si>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</si>
  <si>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</si>
  <si>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</si>
  <si>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</si>
  <si>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</si>
  <si>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</si>
  <si>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</si>
  <si>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</si>
  <si>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</si>
  <si>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</si>
  <si>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</si>
  <si>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</si>
  <si>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</si>
  <si>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</si>
  <si>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</si>
  <si>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</si>
  <si>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</si>
  <si>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</si>
  <si>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</si>
  <si>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</si>
  <si>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</si>
  <si>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</si>
  <si>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</si>
  <si>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</si>
  <si>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</si>
  <si>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</si>
  <si>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</si>
  <si>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</si>
  <si>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</si>
  <si>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</si>
  <si>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</si>
  <si>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</si>
  <si>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</si>
  <si>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</si>
  <si>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</si>
  <si>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</si>
  <si>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</si>
  <si>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</si>
  <si>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</si>
  <si>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</si>
  <si>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</si>
  <si>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</si>
  <si>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</si>
  <si>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</si>
  <si>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</si>
  <si>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</si>
  <si>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</si>
  <si>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</si>
  <si>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</si>
  <si>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</si>
  <si>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</si>
  <si>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</si>
  <si>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</si>
  <si>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</si>
  <si>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</si>
  <si>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</si>
  <si>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</si>
  <si>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</si>
  <si>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</si>
  <si>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</si>
  <si>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</si>
  <si>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</si>
  <si>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</si>
  <si>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</si>
  <si>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</si>
  <si>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</si>
  <si>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</si>
  <si>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</si>
  <si>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</si>
  <si>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</si>
  <si>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</si>
  <si>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</si>
  <si>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</si>
  <si>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</si>
  <si>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</si>
  <si>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</si>
  <si>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</si>
  <si>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</si>
  <si>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</si>
  <si>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</si>
  <si>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</si>
  <si>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</si>
  <si>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</si>
  <si>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</si>
  <si>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</si>
  <si>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</si>
  <si>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</si>
  <si>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</si>
  <si>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</si>
  <si>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</si>
  <si>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</si>
  <si>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</si>
  <si>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</si>
  <si>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</si>
  <si>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</si>
  <si>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</si>
  <si>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</si>
  <si>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</si>
  <si>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</si>
  <si>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</si>
  <si>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</si>
  <si>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</si>
  <si>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</si>
  <si>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</si>
  <si>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</si>
  <si>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</si>
  <si>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</si>
  <si>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</si>
  <si>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</si>
  <si>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</si>
  <si>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</si>
  <si>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</si>
  <si>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</si>
  <si>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</si>
  <si>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</si>
  <si>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</si>
  <si>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</si>
  <si>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</si>
  <si>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</si>
  <si>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</si>
  <si>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</si>
  <si>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</si>
  <si>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</si>
  <si>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</si>
  <si>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</si>
  <si>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</si>
  <si>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</si>
  <si>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</si>
  <si>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</si>
  <si>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</si>
  <si>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</si>
  <si>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</si>
  <si>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</si>
  <si>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</si>
  <si>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</si>
  <si>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</si>
  <si>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</si>
  <si>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</si>
  <si>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</si>
  <si>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</si>
  <si>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</si>
  <si>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</si>
  <si>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</si>
  <si>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</si>
  <si>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</si>
  <si>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</si>
  <si>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</si>
  <si>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</si>
  <si>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</si>
  <si>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</si>
  <si>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</si>
  <si>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</si>
  <si>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</si>
  <si>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</si>
  <si>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</si>
  <si>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</si>
  <si>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</si>
  <si>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</si>
  <si>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</si>
  <si>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</si>
  <si>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</si>
  <si>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</si>
  <si>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</si>
  <si>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</si>
  <si>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</si>
  <si>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</si>
  <si>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</si>
  <si>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</si>
  <si>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</si>
  <si>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</si>
  <si>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</si>
  <si>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</si>
  <si>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</si>
  <si>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</si>
  <si>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</si>
  <si>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</si>
  <si>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</si>
  <si>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</si>
  <si>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</si>
  <si>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</si>
  <si>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</si>
  <si>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</si>
  <si>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</si>
  <si>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</si>
  <si>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</si>
  <si>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</si>
  <si>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</si>
  <si>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</si>
  <si>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</si>
  <si>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</si>
  <si>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</si>
  <si>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</si>
  <si>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</si>
  <si>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</si>
  <si>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</si>
  <si>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</si>
  <si>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</si>
  <si>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</si>
  <si>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</si>
  <si>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</si>
  <si>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</si>
  <si>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</si>
  <si>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</si>
  <si>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</si>
  <si>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</si>
  <si>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</si>
  <si>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</si>
  <si>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</si>
  <si>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</si>
  <si>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</si>
  <si>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</si>
  <si>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</si>
  <si>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</si>
  <si>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</si>
  <si>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</si>
  <si>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</si>
  <si>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</si>
  <si>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</si>
  <si>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</si>
  <si>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</si>
  <si>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</si>
  <si>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</si>
  <si>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</si>
  <si>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</si>
  <si>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</si>
  <si>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</si>
  <si>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</si>
  <si>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</si>
  <si>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</si>
  <si>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</si>
  <si>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</si>
  <si>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</si>
  <si>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</si>
  <si>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</si>
  <si>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</si>
  <si>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</si>
  <si>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</si>
  <si>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</si>
  <si>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</si>
  <si>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</si>
  <si>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</si>
  <si>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</si>
  <si>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</si>
  <si>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</si>
  <si>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</si>
  <si>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</si>
  <si>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</si>
  <si>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</si>
  <si>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</si>
  <si>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</si>
  <si>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</si>
  <si>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</si>
  <si>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</si>
  <si>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</si>
  <si>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</si>
  <si>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</si>
  <si>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</si>
  <si>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</si>
  <si>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</si>
  <si>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</si>
  <si>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</si>
  <si>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</si>
  <si>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</si>
  <si>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</si>
  <si>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</si>
  <si>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</si>
  <si>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</si>
  <si>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</si>
  <si>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</si>
  <si>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</si>
  <si>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</si>
  <si>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</si>
  <si>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</si>
  <si>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</si>
  <si>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</si>
  <si>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</si>
  <si>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</si>
  <si>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</si>
  <si>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</si>
  <si>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</si>
  <si>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</si>
  <si>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</si>
  <si>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</si>
  <si>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</si>
  <si>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</si>
  <si>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</si>
  <si>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</si>
  <si>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</si>
  <si>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</si>
  <si>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</si>
  <si>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</si>
  <si>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</si>
  <si>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</si>
  <si>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</si>
  <si>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</si>
  <si>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</si>
  <si>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</si>
  <si>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</si>
  <si>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</si>
  <si>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</si>
  <si>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</si>
  <si>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</si>
  <si>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</si>
  <si>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</si>
  <si>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</si>
  <si>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</si>
  <si>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</si>
  <si>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</si>
  <si>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</si>
  <si>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</si>
  <si>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</si>
  <si>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</si>
  <si>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</si>
  <si>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</si>
  <si>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</si>
  <si>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</si>
  <si>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</si>
  <si>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</si>
  <si>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</si>
  <si>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</si>
  <si>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</si>
  <si>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</si>
  <si>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</si>
  <si>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</si>
  <si>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</si>
  <si>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</si>
  <si>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</si>
  <si>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</si>
  <si>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</si>
  <si>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</si>
  <si>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</si>
  <si>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</si>
  <si>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</si>
  <si>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</si>
  <si>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</si>
  <si>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</si>
  <si>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</si>
  <si>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</si>
  <si>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</si>
  <si>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</si>
  <si>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</si>
  <si>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</si>
  <si>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</si>
  <si>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</si>
  <si>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</si>
  <si>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</si>
  <si>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</si>
  <si>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</si>
  <si>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</si>
  <si>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</si>
  <si>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</si>
  <si>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</si>
  <si>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</si>
  <si>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</si>
  <si>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</si>
  <si>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</si>
  <si>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</si>
  <si>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</si>
  <si>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</si>
  <si>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</si>
  <si>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</si>
  <si>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</si>
  <si>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</si>
  <si>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</si>
  <si>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</si>
  <si>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</si>
  <si>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</si>
  <si>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</si>
  <si>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</si>
  <si>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</si>
  <si>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</si>
  <si>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</si>
  <si>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</si>
  <si>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</si>
  <si>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</si>
  <si>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</si>
  <si>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</si>
  <si>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</si>
  <si>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</si>
  <si>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</si>
  <si>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</si>
  <si>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</si>
  <si>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</si>
  <si>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</si>
  <si>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</si>
  <si>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</si>
  <si>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</si>
  <si>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</si>
  <si>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</si>
  <si>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</si>
  <si>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</si>
  <si>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</si>
  <si>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</si>
  <si>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</si>
  <si>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</si>
  <si>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</si>
  <si>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</si>
  <si>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</si>
  <si>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</si>
  <si>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</si>
  <si>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</si>
  <si>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</si>
  <si>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</si>
  <si>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</si>
  <si>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</si>
  <si>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</si>
  <si>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</si>
  <si>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</si>
  <si>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</si>
  <si>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</si>
  <si>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</si>
  <si>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</si>
  <si>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</si>
  <si>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</si>
  <si>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</si>
  <si>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</si>
  <si>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</si>
  <si>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</si>
  <si>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</si>
  <si>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</si>
  <si>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</si>
  <si>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</si>
  <si>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</si>
  <si>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</si>
  <si>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</si>
  <si>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</si>
  <si>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</si>
  <si>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</si>
  <si>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</si>
  <si>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</si>
  <si>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</si>
  <si>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</si>
  <si>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</si>
  <si>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</si>
  <si>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</si>
  <si>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</si>
  <si>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</si>
  <si>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</si>
  <si>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</si>
  <si>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</si>
  <si>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</si>
  <si>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</si>
  <si>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</si>
  <si>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</si>
  <si>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</si>
  <si>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</si>
  <si>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</si>
  <si>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</si>
  <si>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</si>
  <si>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</si>
  <si>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</si>
  <si>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</si>
  <si>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</si>
  <si>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</si>
  <si>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</si>
  <si>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</si>
  <si>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</si>
  <si>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</si>
  <si>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</si>
  <si>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</si>
  <si>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</si>
  <si>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</si>
  <si>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</si>
  <si>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</si>
  <si>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</si>
  <si>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</si>
  <si>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</si>
  <si>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</si>
  <si>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</si>
  <si>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</si>
  <si>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</si>
  <si>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</si>
  <si>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</si>
  <si>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</si>
  <si>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</si>
  <si>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</si>
  <si>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</si>
  <si>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</si>
  <si>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</si>
  <si>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</si>
  <si>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</si>
  <si>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</si>
  <si>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</si>
  <si>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</si>
  <si>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</si>
  <si>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</si>
  <si>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</si>
  <si>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</si>
  <si>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</si>
  <si>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</si>
  <si>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</si>
  <si>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</si>
  <si>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</si>
  <si>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</si>
  <si>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</si>
  <si>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</si>
  <si>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</si>
  <si>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</si>
  <si>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</si>
  <si>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</si>
  <si>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</si>
  <si>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</si>
  <si>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</si>
  <si>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</si>
  <si>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</si>
  <si>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</si>
  <si>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</si>
  <si>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</si>
  <si>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</si>
  <si>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</si>
  <si>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</si>
  <si>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</si>
  <si>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</si>
  <si>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</si>
  <si>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</si>
  <si>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</si>
  <si>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</si>
  <si>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</si>
  <si>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</si>
  <si>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</si>
  <si>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</si>
  <si>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</si>
  <si>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</si>
  <si>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</si>
  <si>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</si>
  <si>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</si>
  <si>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</si>
  <si>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</si>
  <si>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</si>
  <si>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</si>
  <si>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</si>
  <si>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</si>
  <si>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</si>
  <si>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</si>
  <si>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</si>
  <si>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</si>
  <si>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</si>
  <si>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</si>
  <si>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</si>
  <si>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</si>
  <si>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</si>
  <si>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</si>
  <si>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</si>
  <si>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</si>
  <si>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</si>
  <si>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</si>
  <si>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</si>
  <si>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</si>
  <si>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</si>
  <si>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</si>
  <si>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</si>
  <si>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</si>
  <si>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</si>
  <si>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</si>
  <si>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</si>
  <si>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</si>
  <si>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</si>
  <si>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</si>
  <si>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</si>
  <si>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</si>
  <si>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</si>
  <si>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</si>
  <si>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</si>
  <si>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</si>
  <si>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</si>
  <si>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</si>
  <si>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</si>
  <si>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</si>
  <si>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</si>
  <si>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</si>
  <si>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</si>
  <si>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</si>
  <si>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</si>
  <si>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</si>
  <si>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</si>
  <si>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</si>
  <si>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</si>
  <si>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</si>
  <si>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</si>
  <si>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</si>
  <si>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</si>
  <si>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</si>
  <si>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</si>
  <si>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</si>
  <si>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</si>
  <si>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</si>
  <si>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</si>
  <si>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</si>
  <si>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</si>
  <si>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</si>
  <si>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</si>
  <si>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</si>
  <si>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</si>
  <si>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</si>
  <si>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</si>
  <si>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</si>
  <si>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</si>
  <si>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</si>
  <si>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</si>
  <si>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</si>
  <si>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</si>
  <si>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</si>
  <si>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</si>
  <si>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</si>
  <si>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</si>
  <si>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</si>
  <si>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</si>
  <si>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</si>
  <si>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</si>
  <si>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</si>
  <si>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</si>
  <si>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</si>
  <si>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</si>
  <si>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</si>
  <si>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</si>
  <si>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</si>
  <si>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</si>
  <si>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</si>
  <si>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</si>
  <si>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</si>
  <si>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</si>
  <si>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</si>
  <si>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</si>
  <si>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</si>
  <si>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</si>
  <si>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</si>
  <si>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</si>
  <si>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</si>
  <si>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</si>
  <si>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</si>
  <si>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</si>
  <si>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</si>
  <si>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</si>
  <si>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</si>
  <si>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</si>
  <si>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</si>
  <si>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</si>
  <si>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</si>
  <si>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</si>
  <si>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</si>
  <si>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</si>
  <si>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</si>
  <si>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</si>
  <si>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</si>
  <si>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</si>
  <si>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</si>
  <si>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</si>
  <si>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</si>
  <si>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</si>
  <si>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</si>
  <si>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</si>
  <si>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</si>
  <si>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</si>
  <si>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</si>
  <si>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</si>
  <si>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</si>
  <si>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</si>
  <si>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</si>
  <si>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</si>
  <si>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</si>
  <si>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</si>
  <si>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</si>
  <si>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</si>
  <si>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</si>
  <si>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</si>
  <si>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</si>
  <si>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</si>
  <si>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</si>
  <si>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</si>
  <si>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</si>
  <si>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</si>
  <si>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</si>
  <si>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</si>
  <si>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</si>
  <si>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</si>
  <si>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</si>
  <si>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</si>
  <si>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</si>
  <si>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</si>
  <si>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</si>
  <si>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</si>
  <si>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</si>
  <si>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</si>
  <si>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</si>
  <si>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</si>
  <si>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</si>
  <si>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</si>
  <si>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</si>
  <si>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</si>
  <si>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</si>
  <si>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</si>
  <si>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</si>
  <si>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</si>
  <si>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</si>
  <si>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</si>
  <si>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</si>
  <si>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</si>
  <si>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</si>
  <si>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</si>
  <si>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</si>
  <si>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</si>
  <si>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</si>
  <si>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</si>
  <si>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</si>
  <si>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</si>
  <si>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</si>
  <si>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</si>
  <si>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</si>
  <si>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</si>
  <si>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</si>
  <si>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</si>
  <si>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</si>
  <si>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</si>
  <si>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</si>
  <si>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</si>
  <si>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</si>
  <si>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</si>
  <si>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</si>
  <si>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</si>
  <si>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</si>
  <si>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</si>
  <si>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</si>
  <si>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</si>
  <si>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</si>
  <si>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</si>
  <si>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</si>
  <si>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</si>
  <si>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</si>
  <si>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</si>
  <si>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</si>
  <si>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</si>
  <si>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</si>
  <si>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</si>
  <si>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</si>
  <si>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</si>
  <si>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</si>
  <si>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</si>
  <si>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</si>
  <si>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</si>
  <si>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</si>
  <si>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</si>
  <si>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</si>
  <si>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</si>
  <si>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</si>
  <si>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</si>
  <si>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</si>
  <si>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</si>
  <si>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</si>
  <si>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</si>
  <si>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</si>
  <si>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</si>
  <si>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</si>
  <si>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</si>
  <si>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</si>
  <si>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</si>
  <si>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</si>
  <si>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</si>
  <si>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</si>
  <si>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</si>
  <si>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</si>
  <si>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</si>
  <si>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</si>
  <si>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</si>
  <si>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</si>
  <si>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</si>
  <si>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</si>
  <si>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</si>
  <si>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</si>
  <si>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</si>
  <si>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</si>
  <si>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</si>
  <si>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</si>
  <si>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</si>
  <si>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</si>
  <si>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</si>
  <si>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</si>
  <si>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</si>
  <si>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</si>
  <si>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</si>
  <si>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</si>
  <si>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</si>
  <si>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</si>
  <si>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</si>
  <si>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</si>
  <si>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</si>
  <si>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</si>
  <si>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</si>
  <si>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</si>
  <si>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</si>
  <si>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</si>
  <si>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</si>
  <si>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</si>
  <si>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</si>
  <si>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</si>
  <si>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</si>
  <si>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</si>
  <si>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</si>
  <si>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</si>
  <si>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</si>
  <si>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</si>
  <si>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</si>
  <si>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</si>
  <si>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</si>
  <si>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</si>
  <si>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</si>
  <si>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</si>
  <si>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</si>
  <si>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</si>
  <si>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</si>
  <si>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</si>
  <si>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</si>
  <si>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</si>
  <si>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</si>
  <si>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</si>
  <si>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</si>
  <si>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</si>
  <si>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</si>
  <si>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</si>
  <si>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</si>
  <si>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</si>
  <si>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</si>
  <si>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</si>
  <si>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</si>
  <si>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</si>
  <si>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</si>
  <si>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</si>
  <si>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</si>
  <si>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</si>
  <si>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</si>
  <si>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</si>
  <si>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</si>
  <si>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</si>
  <si>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</si>
  <si>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</si>
  <si>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</si>
  <si>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</si>
  <si>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</si>
  <si>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</si>
  <si>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</si>
  <si>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</si>
  <si>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</si>
  <si>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</si>
  <si>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</si>
  <si>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</si>
  <si>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</si>
  <si>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</si>
  <si>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</si>
  <si>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</si>
  <si>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</si>
  <si>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</si>
  <si>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</si>
  <si>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</si>
  <si>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</si>
  <si>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</si>
  <si>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</si>
  <si>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</si>
  <si>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</si>
  <si>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</si>
  <si>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</si>
  <si>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</si>
  <si>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</si>
  <si>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</si>
  <si>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</si>
  <si>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</si>
  <si>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</si>
  <si>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</si>
  <si>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</si>
  <si>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</si>
  <si>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</si>
  <si>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</si>
  <si>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</si>
  <si>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</si>
  <si>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</si>
  <si>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</si>
  <si>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</si>
  <si>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</si>
  <si>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</si>
  <si>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</si>
  <si>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</si>
  <si>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</si>
  <si>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</si>
  <si>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</si>
  <si>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</si>
  <si>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</si>
  <si>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</si>
  <si>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</si>
  <si>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</si>
  <si>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</si>
  <si>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</si>
  <si>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</si>
  <si>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</si>
  <si>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</si>
  <si>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</si>
  <si>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</si>
  <si>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</si>
  <si>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</si>
  <si>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</si>
  <si>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</si>
  <si>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</si>
  <si>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</si>
  <si>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</si>
  <si>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</si>
  <si>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</si>
  <si>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</si>
  <si>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</si>
  <si>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</si>
  <si>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</si>
  <si>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</si>
  <si>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</si>
  <si>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</si>
  <si>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</si>
  <si>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</si>
  <si>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</si>
  <si>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</si>
  <si>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</si>
  <si>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</si>
  <si>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</si>
  <si>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</si>
  <si>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</si>
  <si>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</si>
  <si>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</si>
  <si>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</si>
  <si>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</si>
  <si>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</si>
  <si>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</si>
  <si>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</si>
  <si>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</si>
  <si>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</si>
  <si>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</si>
  <si>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</si>
  <si>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</si>
  <si>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</si>
  <si>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</si>
  <si>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</si>
  <si>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</si>
  <si>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</si>
  <si>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</si>
  <si>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</si>
  <si>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</si>
  <si>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</si>
  <si>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</si>
  <si>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</si>
  <si>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</si>
  <si>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</si>
  <si>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</si>
  <si>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</si>
  <si>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</si>
  <si>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</si>
  <si>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</si>
  <si>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</si>
  <si>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</si>
  <si>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</si>
  <si>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</si>
  <si>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</si>
  <si>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</si>
  <si>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</si>
  <si>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</si>
  <si>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</si>
  <si>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</si>
  <si>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</si>
  <si>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</si>
  <si>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</si>
  <si>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</si>
  <si>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</si>
  <si>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</si>
  <si>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</si>
  <si>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</si>
  <si>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</si>
  <si>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</si>
  <si>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</si>
  <si>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</si>
  <si>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</si>
  <si>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</si>
  <si>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</si>
  <si>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</si>
  <si>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</si>
  <si>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</si>
  <si>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</si>
  <si>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</si>
  <si>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</si>
  <si>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</si>
  <si>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</si>
  <si>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</si>
  <si>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</si>
  <si>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</si>
  <si>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</si>
  <si>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</si>
  <si>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</si>
  <si>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</si>
  <si>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</si>
  <si>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</si>
  <si>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</si>
  <si>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</si>
  <si>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</si>
  <si>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</si>
  <si>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</si>
  <si>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</si>
  <si>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</si>
  <si>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</si>
  <si>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</si>
  <si>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</si>
  <si>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</si>
  <si>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</si>
  <si>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</si>
  <si>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</si>
  <si>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</si>
  <si>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</si>
  <si>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</si>
  <si>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</si>
  <si>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</si>
  <si>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</si>
  <si>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</si>
  <si>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</si>
  <si>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</si>
  <si>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</si>
  <si>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</si>
  <si>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</si>
  <si>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</si>
  <si>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</si>
  <si>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</si>
  <si>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</si>
  <si>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</si>
  <si>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</si>
  <si>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</si>
  <si>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</si>
  <si>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</si>
  <si>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</si>
  <si>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</si>
  <si>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</si>
  <si>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</si>
  <si>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</si>
  <si>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</si>
  <si>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</si>
  <si>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</si>
  <si>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</si>
  <si>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</si>
  <si>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</si>
  <si>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</si>
  <si>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</si>
  <si>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</si>
  <si>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</si>
  <si>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</si>
  <si>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</si>
  <si>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</si>
  <si>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</si>
  <si>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</si>
  <si>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</si>
  <si>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</si>
  <si>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</si>
  <si>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</si>
  <si>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</si>
  <si>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</si>
  <si>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</si>
  <si>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</si>
  <si>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</si>
  <si>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</si>
  <si>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</si>
  <si>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</si>
  <si>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</si>
  <si>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</si>
  <si>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</si>
  <si>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</si>
  <si>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</si>
  <si>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</si>
  <si>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</si>
  <si>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</si>
  <si>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</si>
  <si>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</si>
  <si>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</si>
  <si>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</si>
  <si>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</si>
  <si>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</si>
  <si>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</si>
  <si>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</si>
  <si>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</si>
  <si>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</si>
  <si>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</si>
  <si>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</si>
  <si>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</si>
  <si>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</si>
  <si>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</si>
  <si>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</si>
  <si>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</si>
  <si>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</si>
  <si>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</si>
  <si>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</si>
  <si>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</si>
  <si>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</si>
  <si>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</si>
  <si>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</si>
  <si>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</si>
  <si>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</si>
  <si>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</si>
  <si>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</si>
  <si>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</si>
  <si>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</si>
  <si>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</si>
  <si>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</si>
  <si>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</si>
  <si>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</si>
  <si>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</si>
  <si>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</si>
  <si>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</si>
  <si>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</si>
  <si>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</si>
  <si>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</si>
  <si>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</si>
  <si>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</si>
  <si>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</si>
  <si>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</si>
  <si>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</si>
  <si>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</si>
  <si>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</si>
  <si>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</si>
  <si>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</si>
  <si>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</si>
  <si>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</si>
  <si>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</si>
  <si>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</si>
  <si>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</si>
  <si>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</si>
  <si>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</si>
  <si>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</si>
  <si>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</si>
  <si>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</si>
  <si>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</si>
  <si>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</si>
  <si>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</si>
  <si>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</si>
  <si>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</si>
  <si>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</si>
  <si>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</si>
  <si>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</si>
  <si>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</si>
  <si>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</si>
  <si>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</si>
  <si>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</si>
  <si>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</si>
  <si>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</si>
  <si>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</si>
  <si>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</si>
  <si>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</si>
  <si>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</si>
  <si>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</si>
  <si>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</si>
  <si>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</si>
  <si>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</si>
  <si>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</si>
  <si>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</si>
  <si>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</si>
  <si>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</si>
  <si>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</si>
  <si>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</si>
  <si>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</si>
  <si>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</si>
  <si>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</si>
  <si>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</si>
  <si>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</si>
  <si>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</si>
  <si>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</si>
  <si>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</si>
  <si>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</si>
  <si>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</si>
  <si>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</si>
  <si>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</si>
  <si>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</si>
  <si>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</si>
  <si>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</si>
  <si>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</si>
  <si>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</si>
  <si>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</si>
  <si>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</si>
  <si>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</si>
  <si>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</si>
  <si>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</si>
  <si>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</si>
  <si>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</si>
  <si>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</si>
  <si>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</si>
  <si>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</si>
  <si>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</si>
  <si>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</si>
  <si>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</si>
  <si>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</si>
  <si>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</si>
  <si>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</si>
  <si>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</si>
  <si>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</si>
  <si>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</si>
  <si>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</si>
  <si>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</si>
  <si>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</si>
  <si>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</si>
  <si>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</si>
  <si>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</si>
  <si>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</si>
  <si>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</si>
  <si>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</si>
  <si>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</si>
  <si>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</si>
  <si>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</si>
  <si>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</si>
  <si>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</si>
  <si>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</si>
  <si>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</si>
  <si>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</si>
  <si>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</si>
  <si>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</si>
  <si>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</si>
  <si>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</si>
  <si>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</si>
  <si>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</si>
  <si>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</si>
  <si>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</si>
  <si>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</si>
  <si>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</si>
  <si>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</si>
  <si>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</si>
  <si>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</si>
  <si>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</si>
  <si>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</si>
  <si>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</si>
  <si>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</si>
  <si>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</si>
  <si>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</si>
  <si>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</si>
  <si>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</si>
  <si>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</si>
  <si>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</si>
  <si>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</si>
  <si>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</si>
  <si>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</si>
  <si>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</si>
  <si>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</si>
  <si>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</si>
  <si>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</si>
  <si>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</si>
  <si>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</si>
  <si>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</si>
  <si>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</si>
  <si>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</si>
  <si>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</si>
  <si>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</si>
  <si>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</si>
  <si>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</si>
  <si>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</si>
  <si>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</si>
  <si>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</si>
  <si>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</si>
  <si>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</si>
  <si>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</si>
  <si>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</si>
  <si>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</si>
  <si>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</si>
  <si>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</si>
  <si>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</si>
  <si>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</si>
  <si>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</si>
  <si>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</si>
  <si>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</si>
  <si>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</si>
  <si>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</si>
  <si>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</si>
  <si>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</si>
  <si>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</si>
  <si>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</si>
  <si>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</si>
  <si>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</si>
  <si>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</si>
  <si>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</si>
  <si>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</si>
  <si>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</si>
  <si>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</si>
  <si>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</si>
  <si>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</si>
  <si>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</si>
  <si>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</si>
  <si>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</si>
  <si>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</si>
  <si>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</si>
  <si>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</si>
  <si>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</si>
  <si>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</si>
  <si>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</si>
  <si>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</si>
  <si>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</si>
  <si>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</si>
  <si>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</si>
  <si>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</si>
  <si>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</si>
  <si>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</si>
  <si>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</si>
  <si>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</si>
  <si>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</si>
  <si>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</si>
  <si>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</si>
  <si>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</si>
  <si>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</si>
  <si>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</si>
  <si>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</si>
  <si>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</si>
  <si>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</si>
  <si>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</si>
  <si>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</si>
  <si>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</si>
  <si>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</si>
  <si>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</si>
  <si>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</si>
  <si>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</si>
  <si>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</si>
  <si>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</si>
  <si>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</si>
  <si>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</si>
  <si>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</si>
  <si>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</si>
  <si>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</si>
  <si>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</si>
  <si>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</si>
  <si>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</si>
  <si>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</si>
  <si>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</si>
  <si>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</si>
  <si>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</si>
  <si>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</si>
  <si>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</si>
  <si>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</si>
  <si>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</si>
  <si>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</si>
  <si>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</si>
  <si>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</si>
  <si>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</si>
  <si>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</si>
  <si>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</si>
  <si>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</si>
  <si>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</si>
  <si>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</si>
  <si>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</si>
  <si>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</si>
  <si>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</si>
  <si>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</si>
  <si>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</si>
  <si>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</si>
  <si>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</si>
  <si>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</si>
  <si>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</si>
  <si>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</si>
  <si>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</si>
  <si>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</si>
  <si>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</si>
  <si>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</si>
  <si>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</si>
  <si>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</si>
  <si>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</si>
  <si>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</si>
  <si>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</si>
  <si>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</si>
  <si>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</si>
  <si>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</si>
  <si>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</si>
  <si>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</si>
  <si>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</si>
  <si>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</si>
  <si>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</si>
  <si>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</si>
  <si>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</si>
  <si>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</si>
  <si>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</si>
  <si>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</si>
  <si>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</si>
  <si>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</si>
  <si>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</si>
  <si>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</si>
  <si>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</si>
  <si>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</si>
  <si>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</si>
  <si>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</si>
  <si>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</si>
  <si>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</si>
  <si>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</si>
  <si>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</si>
  <si>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</si>
  <si>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</si>
  <si>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</si>
  <si>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</si>
  <si>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</si>
  <si>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</si>
  <si>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</si>
  <si>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</si>
  <si>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</si>
  <si>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</si>
  <si>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</si>
  <si>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</si>
  <si>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</si>
  <si>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</si>
  <si>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</si>
  <si>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</si>
  <si>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</si>
  <si>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</si>
  <si>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</si>
  <si>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</si>
  <si>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</si>
  <si>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</si>
  <si>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</si>
  <si>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</si>
  <si>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</si>
  <si>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</si>
  <si>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</si>
  <si>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</si>
  <si>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</si>
  <si>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</si>
  <si>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</si>
  <si>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</si>
  <si>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</si>
  <si>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</si>
  <si>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</si>
  <si>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</si>
  <si>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</si>
  <si>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</si>
  <si>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</si>
  <si>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</si>
  <si>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</si>
  <si>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</si>
  <si>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</si>
  <si>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</si>
  <si>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</si>
  <si>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</si>
  <si>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</si>
  <si>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</si>
  <si>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</si>
  <si>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</si>
  <si>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</si>
  <si>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</si>
  <si>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</si>
  <si>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</si>
  <si>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</si>
  <si>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</si>
  <si>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</si>
  <si>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</si>
  <si>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</si>
  <si>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</si>
  <si>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</si>
  <si>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</si>
  <si>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</si>
  <si>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</si>
  <si>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</si>
  <si>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</si>
  <si>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</si>
  <si>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</si>
  <si>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</si>
  <si>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</si>
  <si>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</si>
  <si>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</si>
  <si>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</si>
  <si>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</si>
  <si>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</si>
  <si>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</si>
  <si>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</si>
  <si>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</si>
  <si>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</si>
  <si>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</si>
  <si>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</si>
  <si>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</si>
  <si>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</si>
  <si>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</si>
  <si>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</si>
  <si>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</si>
  <si>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</si>
  <si>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</si>
  <si>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</si>
  <si>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</si>
  <si>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</si>
  <si>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</si>
  <si>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</si>
  <si>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</si>
  <si>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</si>
  <si>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</si>
  <si>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</si>
  <si>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</si>
  <si>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</si>
  <si>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</si>
  <si>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</si>
  <si>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</si>
  <si>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</si>
  <si>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</si>
  <si>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</si>
  <si>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</si>
  <si>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</si>
  <si>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</si>
  <si>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</si>
  <si>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</si>
  <si>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</si>
  <si>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</si>
  <si>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</si>
  <si>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</si>
  <si>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</si>
  <si>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</si>
  <si>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</si>
  <si>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</si>
  <si>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</si>
  <si>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</si>
  <si>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</si>
  <si>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</si>
  <si>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</si>
  <si>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</si>
  <si>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</si>
  <si>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</si>
  <si>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</si>
  <si>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</si>
  <si>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</si>
  <si>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</si>
  <si>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</si>
  <si>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</si>
  <si>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</si>
  <si>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</si>
  <si>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</si>
  <si>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</si>
  <si>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</si>
  <si>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</si>
  <si>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</si>
  <si>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</si>
  <si>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</si>
  <si>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</si>
  <si>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</si>
  <si>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</si>
  <si>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</si>
  <si>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</si>
  <si>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</si>
  <si>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</si>
  <si>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</si>
  <si>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</si>
  <si>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</si>
  <si>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</si>
  <si>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</si>
  <si>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</si>
  <si>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</si>
  <si>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</si>
  <si>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</si>
  <si>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</si>
  <si>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</si>
  <si>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</si>
  <si>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</si>
  <si>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</si>
  <si>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</si>
  <si>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</si>
  <si>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</si>
  <si>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</si>
  <si>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</si>
  <si>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</si>
  <si>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</si>
  <si>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</si>
  <si>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</si>
  <si>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</si>
  <si>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</si>
  <si>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</si>
  <si>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</si>
  <si>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</si>
  <si>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</si>
  <si>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</si>
  <si>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</si>
  <si>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</si>
  <si>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</si>
  <si>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</si>
  <si>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</si>
  <si>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</si>
  <si>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</si>
  <si>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</si>
  <si>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</si>
  <si>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</si>
  <si>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</si>
  <si>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</si>
  <si>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</si>
  <si>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</si>
  <si>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</si>
  <si>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</si>
  <si>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</si>
  <si>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</si>
  <si>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</si>
  <si>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</si>
  <si>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</si>
  <si>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</si>
  <si>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</si>
  <si>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</si>
  <si>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</si>
  <si>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</si>
  <si>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</si>
  <si>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</si>
  <si>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</si>
  <si>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</si>
  <si>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</si>
  <si>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</si>
  <si>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</si>
  <si>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</si>
  <si>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</si>
  <si>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</si>
  <si>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</si>
  <si>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</si>
  <si>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</si>
  <si>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</si>
  <si>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</si>
  <si>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</si>
  <si>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</si>
  <si>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</si>
  <si>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</si>
  <si>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</si>
  <si>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</si>
  <si>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</si>
  <si>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</si>
  <si>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</si>
  <si>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</si>
  <si>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</si>
  <si>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</si>
  <si>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</si>
  <si>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</si>
  <si>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</si>
  <si>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</si>
  <si>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</si>
  <si>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</si>
  <si>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</si>
  <si>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</si>
  <si>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</si>
  <si>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</si>
  <si>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</si>
  <si>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</si>
  <si>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</si>
  <si>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</si>
  <si>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</si>
  <si>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</si>
  <si>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</si>
  <si>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</si>
  <si>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</si>
  <si>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</si>
  <si>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</si>
  <si>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</si>
  <si>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</si>
  <si>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</si>
  <si>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</si>
  <si>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</si>
  <si>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</si>
  <si>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</si>
  <si>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</si>
  <si>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</si>
  <si>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</si>
  <si>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</si>
  <si>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</si>
  <si>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</si>
  <si>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</si>
  <si>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</si>
  <si>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</si>
  <si>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</si>
  <si>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</si>
  <si>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</si>
  <si>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</si>
  <si>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</si>
  <si>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</si>
  <si>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</si>
  <si>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</si>
  <si>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</si>
  <si>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</si>
  <si>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</si>
  <si>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</si>
  <si>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</si>
  <si>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</si>
  <si>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</si>
  <si>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</si>
  <si>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</si>
  <si>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</si>
  <si>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</si>
  <si>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</si>
  <si>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</si>
  <si>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</si>
  <si>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</si>
  <si>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</si>
  <si>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</si>
  <si>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</si>
  <si>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</si>
  <si>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</si>
  <si>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</si>
  <si>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</si>
  <si>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</si>
  <si>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</si>
  <si>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</si>
  <si>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</si>
  <si>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</si>
  <si>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</si>
  <si>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</si>
  <si>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</si>
  <si>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</si>
  <si>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</si>
  <si>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</si>
  <si>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</si>
  <si>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</si>
  <si>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</si>
  <si>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</si>
  <si>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</si>
  <si>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</si>
  <si>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</si>
  <si>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</si>
  <si>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</si>
  <si>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</si>
  <si>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</si>
  <si>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</si>
  <si>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</si>
  <si>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</si>
  <si>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</si>
  <si>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</si>
  <si>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</si>
  <si>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</si>
  <si>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</si>
  <si>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</si>
  <si>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</si>
  <si>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</si>
  <si>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</si>
  <si>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</si>
  <si>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</si>
  <si>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</si>
  <si>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</si>
  <si>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</si>
  <si>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</si>
  <si>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</si>
  <si>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</si>
  <si>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</si>
  <si>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</si>
  <si>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</si>
  <si>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</si>
  <si>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</si>
  <si>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</si>
  <si>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</si>
  <si>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</si>
  <si>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</si>
  <si>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</si>
  <si>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</si>
  <si>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</si>
  <si>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</si>
  <si>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</si>
  <si>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</si>
  <si>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</si>
  <si>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</si>
  <si>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</si>
  <si>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</si>
  <si>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</si>
  <si>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</si>
  <si>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</si>
  <si>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</si>
  <si>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</si>
  <si>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</si>
  <si>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</si>
  <si>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</si>
  <si>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</si>
  <si>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</si>
  <si>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</si>
  <si>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</si>
  <si>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</si>
  <si>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</si>
  <si>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</si>
  <si>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</si>
  <si>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</si>
  <si>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</si>
  <si>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</si>
  <si>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</si>
  <si>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</si>
  <si>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</si>
  <si>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</si>
  <si>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</si>
  <si>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</si>
  <si>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</si>
  <si>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</si>
  <si>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</si>
  <si>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</si>
  <si>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</si>
  <si>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</si>
  <si>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</si>
  <si>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</si>
  <si>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</si>
  <si>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</si>
  <si>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</si>
  <si>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</si>
  <si>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</si>
  <si>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</si>
  <si>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</si>
  <si>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</si>
  <si>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</si>
  <si>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</si>
  <si>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</si>
  <si>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</si>
  <si>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</si>
  <si>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</si>
  <si>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</si>
  <si>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</si>
  <si>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</si>
  <si>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</si>
  <si>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</si>
  <si>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</si>
  <si>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</si>
  <si>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</si>
  <si>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</si>
  <si>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</si>
  <si>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</si>
  <si>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</si>
  <si>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</si>
  <si>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</si>
  <si>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</si>
  <si>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</si>
  <si>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</si>
  <si>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</si>
  <si>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</si>
  <si>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</si>
  <si>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</si>
  <si>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</si>
  <si>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</si>
  <si>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</si>
  <si>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</si>
  <si>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</si>
  <si>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</si>
  <si>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</si>
  <si>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</si>
  <si>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</si>
  <si>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</si>
  <si>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</si>
  <si>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</si>
  <si>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</si>
  <si>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</si>
  <si>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</si>
  <si>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</si>
  <si>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</si>
  <si>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</si>
  <si>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</si>
  <si>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</si>
  <si>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</si>
  <si>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</si>
  <si>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</si>
  <si>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</si>
  <si>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</si>
  <si>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</si>
  <si>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</si>
  <si>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</si>
  <si>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</si>
  <si>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</si>
  <si>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</si>
  <si>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</si>
  <si>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</si>
  <si>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</si>
  <si>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</si>
  <si>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</si>
  <si>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</si>
  <si>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</si>
  <si>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</si>
  <si>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</si>
  <si>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</si>
  <si>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</si>
  <si>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</si>
  <si>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</si>
  <si>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</si>
  <si>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</si>
  <si>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</si>
  <si>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</si>
  <si>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</si>
  <si>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</si>
  <si>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</si>
  <si>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</si>
  <si>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</si>
  <si>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</si>
  <si>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</si>
  <si>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</si>
  <si>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</si>
  <si>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</si>
  <si>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</si>
  <si>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</si>
  <si>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</si>
  <si>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</si>
  <si>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</si>
  <si>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</si>
  <si>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</si>
  <si>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</si>
  <si>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</si>
  <si>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</si>
  <si>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</si>
  <si>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</si>
  <si>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</si>
  <si>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</si>
  <si>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</si>
  <si>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</si>
  <si>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</si>
  <si>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</si>
  <si>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</si>
  <si>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</si>
  <si>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</si>
  <si>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</si>
  <si>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</si>
  <si>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</si>
  <si>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</si>
  <si>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</si>
  <si>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</si>
  <si>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</si>
  <si>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</si>
  <si>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</si>
  <si>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</si>
  <si>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</si>
  <si>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</si>
  <si>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</si>
  <si>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</si>
  <si>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</si>
  <si>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</si>
  <si>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</si>
  <si>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</si>
  <si>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</si>
  <si>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</si>
  <si>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</si>
  <si>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</si>
  <si>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</si>
  <si>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</si>
  <si>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</si>
  <si>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</si>
  <si>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</si>
  <si>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</si>
  <si>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</si>
  <si>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</si>
  <si>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</si>
  <si>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</si>
  <si>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</si>
  <si>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</si>
  <si>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</si>
  <si>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</si>
  <si>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</si>
  <si>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</si>
  <si>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</si>
  <si>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</si>
  <si>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</si>
  <si>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</si>
  <si>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</si>
  <si>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</si>
  <si>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</si>
  <si>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</si>
  <si>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</si>
  <si>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</si>
  <si>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</si>
  <si>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</si>
  <si>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</si>
  <si>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</si>
  <si>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</si>
  <si>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</si>
  <si>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</si>
  <si>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</si>
  <si>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</si>
  <si>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</si>
  <si>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</si>
  <si>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</si>
  <si>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</si>
  <si>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</si>
  <si>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</si>
  <si>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</si>
  <si>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</si>
  <si>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</si>
  <si>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</si>
  <si>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</si>
  <si>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</si>
  <si>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</si>
  <si>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</si>
  <si>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</si>
  <si>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</si>
  <si>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</si>
  <si>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</si>
  <si>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</si>
  <si>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</si>
  <si>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</si>
  <si>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</si>
  <si>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</si>
  <si>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</si>
  <si>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</si>
  <si>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</si>
  <si>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</si>
  <si>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</si>
  <si>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</si>
  <si>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</si>
  <si>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</si>
  <si>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</si>
  <si>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</si>
  <si>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</si>
  <si>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</si>
  <si>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</si>
  <si>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</si>
  <si>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</si>
  <si>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</si>
  <si>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</si>
  <si>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</si>
  <si>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</si>
  <si>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</si>
  <si>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</si>
  <si>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</si>
  <si>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</si>
  <si>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</si>
  <si>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</si>
  <si>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</si>
  <si>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</si>
  <si>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</si>
  <si>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</si>
  <si>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</si>
  <si>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</si>
  <si>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</si>
  <si>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</si>
  <si>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</si>
  <si>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</si>
  <si>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</si>
  <si>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</si>
  <si>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</si>
  <si>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</si>
  <si>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</si>
  <si>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</si>
  <si>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</si>
  <si>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</si>
  <si>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</si>
  <si>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</si>
  <si>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</si>
  <si>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</si>
  <si>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</si>
  <si>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</si>
  <si>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</si>
  <si>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</si>
  <si>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</si>
  <si>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</si>
  <si>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</si>
  <si>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</si>
  <si>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</si>
  <si>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</si>
  <si>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</si>
  <si>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</si>
  <si>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</si>
  <si>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</si>
  <si>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</si>
  <si>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</si>
  <si>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</si>
  <si>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</si>
  <si>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</si>
  <si>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</si>
  <si>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</si>
  <si>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</si>
  <si>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</si>
  <si>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</si>
  <si>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</si>
  <si>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</si>
  <si>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</si>
  <si>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</si>
  <si>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</si>
  <si>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</si>
  <si>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</si>
  <si>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</si>
  <si>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</si>
  <si>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</si>
  <si>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</si>
  <si>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</si>
  <si>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</si>
  <si>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</si>
  <si>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</si>
  <si>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</si>
  <si>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</si>
  <si>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</si>
  <si>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</si>
  <si>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</si>
  <si>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</si>
  <si>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</si>
  <si>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</si>
  <si>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</si>
  <si>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</si>
  <si>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</si>
  <si>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</si>
  <si>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</si>
  <si>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</si>
  <si>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</si>
  <si>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</si>
  <si>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</si>
  <si>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</si>
  <si>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</si>
  <si>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</si>
  <si>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</si>
  <si>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</si>
  <si>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</si>
  <si>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</si>
  <si>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</si>
  <si>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</si>
  <si>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</si>
  <si>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</si>
  <si>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</si>
  <si>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</si>
  <si>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</si>
  <si>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</si>
  <si>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</si>
  <si>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</si>
  <si>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</si>
  <si>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</si>
  <si>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</si>
  <si>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</si>
  <si>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</si>
  <si>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</si>
  <si>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</si>
  <si>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</si>
  <si>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</si>
  <si>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</si>
  <si>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</si>
  <si>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</si>
  <si>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</si>
  <si>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</si>
  <si>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</si>
  <si>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</si>
  <si>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</si>
  <si>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</si>
  <si>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</si>
  <si>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</si>
  <si>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</si>
  <si>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</si>
  <si>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</si>
  <si>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</si>
  <si>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</si>
  <si>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</si>
  <si>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</si>
  <si>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</si>
  <si>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</si>
  <si>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</si>
  <si>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</si>
  <si>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</si>
  <si>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</si>
  <si>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</si>
  <si>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</si>
  <si>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</si>
  <si>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</si>
  <si>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</si>
  <si>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</si>
  <si>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</si>
  <si>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</si>
  <si>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</si>
  <si>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</si>
  <si>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</si>
  <si>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</si>
  <si>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</si>
  <si>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</si>
  <si>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</si>
  <si>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</si>
  <si>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</si>
  <si>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</si>
  <si>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</si>
  <si>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</si>
  <si>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</si>
  <si>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</si>
  <si>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</si>
  <si>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</si>
  <si>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</si>
  <si>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</si>
  <si>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</si>
  <si>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</si>
  <si>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</si>
  <si>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</si>
  <si>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</si>
  <si>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</si>
  <si>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</si>
  <si>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</si>
  <si>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</si>
  <si>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</si>
  <si>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</si>
  <si>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</si>
  <si>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</si>
  <si>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</si>
  <si>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</si>
  <si>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</si>
  <si>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</si>
  <si>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</si>
  <si>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</si>
  <si>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</si>
  <si>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</si>
  <si>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</si>
  <si>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</si>
  <si>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</si>
  <si>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</si>
  <si>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</si>
  <si>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</si>
  <si>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</si>
  <si>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</si>
  <si>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</si>
  <si>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</si>
  <si>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</si>
  <si>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</si>
  <si>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</si>
  <si>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</si>
  <si>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</si>
  <si>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</si>
  <si>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</si>
  <si>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</si>
  <si>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</si>
  <si>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</si>
  <si>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</si>
  <si>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</si>
  <si>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</si>
  <si>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</si>
  <si>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</si>
  <si>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</si>
  <si>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</si>
  <si>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</si>
  <si>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</si>
  <si>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</si>
  <si>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</si>
  <si>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</si>
  <si>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</si>
  <si>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</si>
  <si>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</si>
  <si>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</si>
  <si>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</si>
  <si>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</si>
  <si>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</si>
  <si>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</si>
  <si>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</si>
  <si>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</si>
  <si>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</si>
  <si>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</si>
  <si>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</si>
  <si>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</si>
  <si>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</si>
  <si>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</si>
  <si>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</si>
  <si>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</si>
  <si>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</si>
  <si>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</si>
  <si>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</si>
  <si>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</si>
  <si>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</si>
  <si>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</si>
  <si>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</si>
  <si>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</si>
  <si>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</si>
  <si>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</si>
  <si>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</si>
  <si>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</si>
  <si>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</si>
  <si>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</si>
  <si>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</si>
  <si>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</si>
  <si>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</si>
  <si>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</si>
  <si>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</si>
  <si>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</si>
  <si>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</si>
  <si>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</si>
  <si>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</si>
  <si>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</si>
  <si>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</si>
  <si>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</si>
  <si>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</si>
  <si>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</si>
  <si>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</si>
  <si>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</si>
  <si>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</si>
  <si>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</si>
  <si>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</si>
  <si>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</si>
  <si>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</si>
  <si>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</si>
  <si>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</si>
  <si>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</si>
  <si>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</si>
  <si>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</si>
  <si>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</si>
  <si>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</si>
  <si>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</si>
  <si>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</si>
  <si>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</si>
  <si>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</si>
  <si>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</si>
  <si>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</si>
  <si>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</si>
  <si>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</si>
  <si>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</si>
  <si>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</si>
  <si>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</si>
  <si>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</si>
  <si>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</si>
  <si>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</si>
  <si>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</si>
  <si>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</si>
  <si>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</si>
  <si>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</si>
  <si>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</si>
  <si>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</si>
  <si>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</si>
  <si>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</si>
  <si>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</si>
  <si>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</si>
  <si>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</si>
  <si>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</si>
  <si>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</si>
  <si>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</si>
  <si>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</si>
  <si>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</si>
  <si>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</si>
  <si>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</si>
  <si>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</si>
  <si>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</si>
  <si>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</si>
  <si>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</si>
  <si>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</si>
  <si>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</si>
  <si>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</si>
  <si>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</si>
  <si>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</si>
  <si>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</si>
  <si>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</si>
  <si>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</si>
  <si>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</si>
  <si>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</si>
  <si>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</si>
  <si>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</si>
  <si>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</si>
  <si>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</si>
  <si>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</si>
  <si>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</si>
  <si>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</si>
  <si>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</si>
  <si>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</si>
  <si>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</si>
  <si>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</si>
  <si>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</si>
  <si>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</si>
  <si>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</si>
  <si>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</si>
  <si>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</si>
  <si>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</si>
  <si>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</si>
  <si>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</si>
  <si>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</si>
  <si>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</si>
  <si>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</si>
  <si>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</si>
  <si>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</si>
  <si>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</si>
  <si>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</si>
  <si>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</si>
  <si>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</si>
  <si>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</si>
  <si>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</si>
  <si>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</si>
  <si>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</si>
  <si>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</si>
  <si>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</si>
  <si>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</si>
  <si>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</si>
  <si>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</si>
  <si>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</si>
  <si>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</si>
  <si>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</si>
  <si>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</si>
  <si>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</si>
  <si>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</si>
  <si>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</si>
  <si>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</si>
  <si>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</si>
  <si>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</si>
  <si>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</si>
  <si>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</si>
  <si>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</si>
  <si>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</si>
  <si>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</si>
  <si>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</si>
  <si>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</si>
  <si>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</si>
  <si>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</si>
  <si>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</si>
  <si>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</si>
  <si>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</si>
  <si>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</si>
  <si>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</si>
  <si>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</si>
  <si>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</si>
  <si>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</si>
  <si>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</si>
  <si>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</si>
  <si>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</si>
  <si>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</si>
  <si>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</si>
  <si>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</si>
  <si>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</si>
  <si>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</si>
  <si>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</si>
  <si>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</si>
  <si>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</si>
  <si>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</si>
  <si>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</si>
  <si>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</si>
  <si>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</si>
  <si>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</si>
  <si>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</si>
  <si>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</si>
  <si>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</si>
  <si>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</si>
  <si>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</si>
  <si>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</si>
  <si>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</si>
  <si>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</si>
  <si>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</si>
  <si>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</si>
  <si>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</si>
  <si>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</si>
  <si>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</si>
  <si>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</si>
  <si>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</si>
  <si>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</si>
  <si>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</si>
  <si>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</si>
  <si>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</si>
  <si>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</si>
  <si>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</si>
  <si>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</si>
  <si>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</si>
  <si>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</si>
  <si>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</si>
  <si>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</si>
  <si>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</si>
  <si>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</si>
  <si>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</si>
  <si>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</si>
  <si>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</si>
  <si>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</si>
  <si>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</si>
  <si>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</si>
  <si>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</si>
  <si>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</si>
  <si>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</si>
  <si>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</si>
  <si>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</si>
  <si>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</si>
  <si>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</si>
  <si>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</si>
  <si>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</si>
  <si>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</si>
  <si>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</si>
  <si>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</si>
  <si>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</si>
  <si>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</si>
  <si>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</si>
  <si>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</si>
  <si>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</si>
  <si>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</si>
  <si>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</si>
  <si>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</si>
  <si>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</si>
  <si>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</si>
  <si>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</si>
  <si>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</si>
  <si>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</si>
  <si>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</si>
  <si>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</si>
  <si>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</si>
  <si>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</si>
  <si>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</si>
  <si>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</si>
  <si>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</si>
  <si>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</si>
  <si>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</si>
  <si>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</si>
  <si>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</si>
  <si>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</si>
  <si>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</si>
  <si>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</si>
  <si>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</si>
  <si>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</si>
  <si>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</si>
  <si>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</si>
  <si>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</si>
  <si>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</si>
  <si>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</si>
  <si>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</si>
  <si>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</si>
  <si>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</si>
  <si>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</si>
  <si>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</si>
  <si>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</si>
  <si>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</si>
  <si>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</si>
  <si>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</si>
  <si>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</si>
  <si>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</si>
  <si>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</si>
  <si>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</si>
  <si>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</si>
  <si>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</si>
  <si>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</si>
  <si>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</si>
  <si>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</si>
  <si>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</si>
  <si>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</si>
  <si>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</si>
  <si>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</si>
  <si>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</si>
  <si>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</si>
  <si>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</si>
  <si>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</si>
  <si>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</si>
  <si>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</si>
  <si>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</si>
  <si>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</si>
  <si>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</si>
  <si>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</si>
  <si>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</si>
  <si>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</si>
  <si>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</si>
  <si>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</si>
  <si>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</si>
  <si>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</si>
  <si>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</si>
  <si>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</si>
  <si>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</si>
  <si>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</si>
  <si>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</si>
  <si>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</si>
  <si>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</si>
  <si>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</si>
  <si>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</si>
  <si>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</si>
  <si>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</si>
  <si>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</si>
  <si>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</si>
  <si>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</si>
  <si>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</si>
  <si>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</si>
  <si>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</si>
  <si>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</si>
  <si>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</si>
  <si>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</si>
  <si>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</si>
  <si>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</si>
  <si>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</si>
  <si>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</si>
  <si>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</si>
  <si>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</si>
  <si>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</si>
  <si>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</si>
  <si>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</si>
  <si>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</si>
  <si>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</si>
  <si>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</si>
  <si>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</si>
  <si>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</si>
  <si>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</si>
  <si>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</si>
  <si>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</si>
  <si>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</si>
  <si>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</si>
  <si>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</si>
  <si>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</si>
  <si>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</si>
  <si>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</si>
  <si>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</si>
  <si>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</si>
  <si>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</si>
  <si>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</si>
  <si>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</si>
  <si>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</si>
  <si>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</si>
  <si>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</si>
  <si>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</si>
  <si>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</si>
  <si>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</si>
  <si>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</si>
  <si>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</si>
  <si>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</si>
  <si>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</si>
  <si>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</si>
  <si>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</si>
  <si>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</si>
  <si>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</si>
  <si>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</si>
  <si>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</si>
  <si>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</si>
  <si>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</si>
  <si>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</si>
  <si>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</si>
  <si>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</si>
  <si>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</si>
  <si>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</si>
  <si>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</si>
  <si>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</si>
  <si>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</si>
  <si>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</si>
  <si>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</si>
  <si>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</si>
  <si>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</si>
  <si>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</si>
  <si>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</si>
  <si>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</si>
  <si>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</si>
  <si>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</si>
  <si>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</si>
  <si>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</si>
  <si>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</si>
  <si>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</si>
  <si>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</si>
  <si>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</si>
  <si>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</si>
  <si>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</si>
  <si>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</si>
  <si>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</si>
  <si>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</si>
  <si>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</si>
  <si>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</si>
  <si>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</si>
  <si>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</si>
  <si>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</si>
  <si>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</si>
  <si>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</si>
  <si>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</si>
  <si>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</si>
  <si>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</si>
  <si>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</si>
  <si>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</si>
  <si>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</si>
  <si>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</si>
  <si>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</si>
  <si>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</si>
  <si>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</si>
  <si>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</si>
  <si>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</si>
  <si>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</si>
  <si>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</si>
  <si>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</si>
  <si>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</si>
  <si>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</si>
  <si>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</si>
  <si>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</si>
  <si>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</si>
  <si>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</si>
  <si>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</si>
  <si>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</si>
  <si>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</si>
  <si>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</si>
  <si>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</si>
  <si>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</si>
  <si>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</si>
  <si>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</si>
  <si>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</si>
  <si>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</si>
  <si>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</si>
  <si>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</si>
  <si>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</si>
  <si>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</si>
  <si>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</si>
  <si>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</si>
  <si>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</si>
  <si>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</si>
  <si>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</si>
  <si>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</si>
  <si>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</si>
  <si>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</si>
  <si>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</si>
  <si>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</si>
  <si>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</si>
  <si>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</si>
  <si>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</si>
  <si>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</si>
  <si>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</si>
  <si>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</si>
  <si>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</si>
  <si>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</si>
  <si>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</si>
  <si>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</si>
  <si>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</si>
  <si>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</si>
  <si>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</si>
  <si>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</si>
  <si>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</si>
  <si>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</si>
  <si>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</si>
  <si>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</si>
  <si>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</si>
  <si>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</si>
  <si>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</si>
  <si>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</si>
  <si>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</si>
  <si>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</si>
  <si>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</si>
  <si>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</si>
  <si>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</si>
  <si>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</si>
  <si>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</si>
  <si>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</si>
  <si>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</si>
  <si>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</si>
  <si>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</si>
  <si>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</si>
  <si>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</si>
  <si>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</si>
  <si>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</si>
  <si>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</si>
  <si>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</si>
  <si>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</si>
  <si>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</si>
  <si>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</si>
  <si>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</si>
  <si>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</si>
  <si>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</si>
  <si>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</si>
  <si>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</si>
  <si>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</si>
  <si>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</si>
  <si>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</si>
  <si>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</si>
  <si>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</si>
  <si>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</si>
  <si>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</si>
  <si>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</si>
  <si>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</si>
  <si>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</si>
  <si>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</si>
  <si>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</si>
  <si>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</si>
  <si>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</si>
  <si>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</si>
  <si>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</si>
  <si>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</si>
  <si>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</si>
  <si>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</si>
  <si>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</si>
  <si>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</si>
  <si>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</si>
  <si>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</si>
  <si>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</si>
  <si>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</si>
  <si>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</si>
  <si>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</si>
  <si>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</si>
  <si>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</si>
  <si>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</si>
  <si>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</si>
  <si>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</si>
  <si>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</si>
  <si>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</si>
  <si>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</si>
  <si>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</si>
  <si>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</si>
  <si>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</si>
  <si>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</si>
  <si>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</si>
  <si>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</si>
  <si>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</si>
  <si>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</si>
  <si>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</si>
  <si>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</si>
  <si>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</si>
  <si>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</si>
  <si>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</si>
  <si>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</si>
  <si>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</si>
  <si>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</si>
  <si>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</si>
  <si>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</si>
  <si>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</si>
  <si>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</si>
  <si>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</si>
  <si>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</si>
  <si>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</si>
  <si>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</si>
  <si>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</si>
  <si>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</si>
  <si>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</si>
  <si>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</si>
  <si>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</si>
  <si>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</si>
  <si>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</si>
  <si>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</si>
  <si>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</si>
  <si>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</si>
  <si>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</si>
  <si>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</si>
  <si>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</si>
  <si>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</si>
  <si>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</si>
  <si>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</si>
  <si>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</si>
  <si>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</si>
  <si>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</si>
  <si>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</si>
  <si>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</si>
  <si>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</si>
  <si>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</si>
  <si>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</si>
  <si>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</si>
  <si>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</si>
  <si>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</si>
  <si>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</si>
  <si>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</si>
  <si>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</si>
  <si>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</si>
  <si>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</si>
  <si>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</si>
  <si>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</si>
  <si>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</si>
  <si>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</si>
  <si>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</si>
  <si>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</si>
  <si>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</si>
  <si>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</si>
  <si>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</si>
  <si>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</si>
  <si>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</si>
  <si>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</si>
  <si>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</si>
  <si>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</si>
  <si>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</si>
  <si>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</si>
  <si>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</si>
  <si>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</si>
  <si>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</si>
  <si>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</si>
  <si>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</si>
  <si>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</si>
  <si>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</si>
  <si>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</si>
  <si>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</si>
  <si>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</si>
  <si>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</si>
  <si>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</si>
  <si>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</si>
  <si>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</si>
  <si>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</si>
  <si>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</si>
  <si>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</si>
  <si>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</si>
  <si>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</si>
  <si>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</si>
  <si>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</si>
  <si>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</si>
  <si>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</si>
  <si>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</si>
  <si>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</si>
  <si>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</si>
  <si>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</si>
  <si>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</si>
  <si>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</si>
  <si>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</si>
  <si>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</si>
  <si>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</si>
  <si>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</si>
  <si>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</si>
  <si>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</si>
  <si>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</si>
  <si>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</si>
  <si>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</si>
  <si>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</si>
  <si>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</si>
  <si>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</si>
  <si>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</si>
  <si>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</si>
  <si>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</si>
  <si>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</si>
  <si>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</si>
  <si>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</si>
  <si>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</si>
  <si>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</si>
  <si>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</si>
  <si>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</si>
  <si>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</si>
  <si>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</si>
  <si>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</si>
  <si>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</si>
  <si>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</si>
  <si>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</si>
  <si>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</si>
  <si>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</si>
  <si>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</si>
  <si>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</si>
  <si>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</si>
  <si>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</si>
  <si>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</si>
  <si>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</si>
  <si>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</si>
  <si>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</si>
  <si>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</si>
  <si>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</si>
  <si>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</si>
  <si>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</si>
  <si>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</si>
  <si>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</si>
  <si>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</si>
  <si>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</si>
  <si>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</si>
  <si>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</si>
  <si>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</si>
  <si>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</si>
  <si>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</si>
  <si>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</si>
  <si>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</si>
  <si>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</si>
  <si>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</si>
  <si>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</si>
  <si>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</si>
  <si>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</si>
  <si>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</si>
  <si>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</si>
  <si>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</si>
  <si>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</si>
  <si>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</si>
  <si>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</si>
  <si>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</si>
  <si>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</si>
  <si>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</si>
  <si>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</si>
  <si>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</si>
  <si>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</si>
  <si>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</si>
  <si>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</si>
  <si>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</si>
  <si>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</si>
  <si>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</si>
  <si>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</si>
  <si>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</si>
  <si>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</si>
  <si>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</si>
  <si>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</si>
  <si>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</si>
  <si>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</si>
  <si>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</si>
  <si>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</si>
  <si>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</si>
  <si>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</si>
  <si>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</si>
  <si>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</si>
  <si>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</si>
  <si>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</si>
  <si>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</si>
  <si>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</si>
  <si>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</si>
  <si>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</si>
  <si>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</si>
  <si>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</si>
  <si>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</si>
  <si>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</si>
  <si>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</si>
  <si>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</si>
  <si>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</si>
  <si>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</si>
  <si>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</si>
  <si>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</si>
  <si>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</si>
  <si>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</si>
  <si>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</si>
  <si>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</si>
  <si>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</si>
  <si>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</si>
  <si>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</si>
  <si>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</si>
  <si>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</si>
  <si>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</si>
  <si>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</si>
  <si>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</si>
  <si>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</si>
  <si>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</si>
  <si>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</si>
  <si>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</si>
  <si>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</si>
  <si>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</si>
  <si>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</si>
  <si>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</si>
  <si>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</si>
  <si>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</si>
  <si>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</si>
  <si>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</si>
  <si>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</si>
  <si>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</si>
  <si>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</si>
  <si>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</si>
  <si>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</si>
  <si>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</si>
  <si>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</si>
  <si>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</si>
  <si>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</si>
  <si>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</si>
  <si>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</si>
  <si>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</si>
  <si>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</si>
  <si>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</si>
  <si>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</si>
  <si>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</si>
  <si>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</si>
  <si>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</si>
  <si>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</si>
  <si>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</si>
  <si>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</si>
  <si>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</si>
  <si>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</si>
  <si>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</si>
  <si>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</si>
  <si>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</si>
  <si>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</si>
  <si>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</si>
  <si>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</si>
  <si>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</si>
  <si>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</si>
  <si>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</si>
  <si>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</si>
  <si>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</si>
  <si>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</si>
  <si>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</si>
  <si>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</si>
  <si>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</si>
  <si>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</si>
  <si>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</si>
  <si>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</si>
  <si>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</si>
  <si>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</si>
  <si>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</si>
  <si>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</si>
  <si>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</si>
  <si>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</si>
  <si>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</si>
  <si>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</si>
  <si>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</si>
  <si>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</si>
  <si>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</si>
  <si>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</si>
  <si>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</si>
  <si>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</si>
  <si>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</si>
  <si>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</si>
  <si>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</si>
  <si>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</si>
  <si>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</si>
  <si>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</si>
  <si>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</si>
  <si>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</si>
  <si>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</si>
  <si>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</si>
  <si>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</si>
  <si>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</si>
  <si>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</si>
  <si>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</si>
  <si>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</si>
  <si>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</si>
  <si>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</si>
  <si>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</si>
  <si>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</si>
  <si>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</si>
  <si>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</si>
  <si>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</si>
  <si>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</si>
  <si>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</si>
  <si>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</si>
  <si>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</si>
  <si>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</si>
  <si>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</si>
  <si>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</si>
  <si>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</si>
  <si>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</si>
  <si>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</si>
  <si>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</si>
  <si>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</si>
  <si>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</si>
  <si>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</si>
  <si>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</si>
  <si>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</si>
  <si>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</si>
  <si>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</si>
  <si>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</si>
  <si>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</si>
  <si>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</si>
  <si>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</si>
  <si>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</si>
  <si>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</si>
  <si>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</si>
  <si>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</si>
  <si>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</si>
  <si>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</si>
  <si>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</si>
  <si>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</si>
  <si>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</si>
  <si>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</si>
  <si>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</si>
  <si>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</si>
  <si>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</si>
  <si>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</si>
  <si>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</si>
  <si>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</si>
  <si>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</si>
  <si>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</si>
  <si>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</si>
  <si>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</si>
  <si>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</si>
  <si>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</si>
  <si>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</si>
  <si>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</si>
  <si>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</si>
  <si>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</si>
  <si>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</si>
  <si>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</si>
  <si>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</si>
  <si>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</si>
  <si>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</si>
  <si>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</si>
  <si>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</si>
  <si>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</si>
  <si>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</si>
  <si>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</si>
  <si>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</si>
  <si>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</si>
  <si>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</si>
  <si>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</si>
  <si>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</si>
  <si>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</si>
  <si>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</si>
  <si>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</si>
  <si>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</si>
  <si>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</si>
  <si>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</si>
  <si>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</si>
  <si>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</si>
  <si>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</si>
  <si>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</si>
  <si>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</si>
  <si>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</si>
  <si>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</si>
  <si>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</si>
  <si>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</si>
  <si>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</si>
  <si>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</si>
  <si>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</si>
  <si>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</si>
  <si>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</si>
  <si>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</si>
  <si>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</si>
  <si>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</si>
  <si>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</si>
  <si>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</si>
  <si>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</si>
  <si>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</si>
  <si>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</si>
  <si>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</si>
  <si>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</si>
  <si>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</si>
  <si>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</si>
  <si>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</si>
  <si>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</si>
  <si>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</si>
  <si>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</si>
  <si>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</si>
  <si>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</si>
  <si>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</si>
  <si>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</si>
  <si>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</si>
  <si>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</si>
  <si>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</si>
  <si>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</si>
  <si>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</si>
  <si>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</si>
  <si>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</si>
  <si>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</si>
  <si>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</si>
  <si>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</si>
  <si>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</si>
  <si>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</si>
  <si>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</si>
  <si>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</si>
  <si>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</si>
  <si>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</si>
  <si>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</si>
  <si>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</si>
  <si>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</si>
  <si>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</si>
  <si>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</si>
  <si>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</si>
  <si>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</si>
  <si>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</si>
  <si>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</si>
  <si>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</si>
  <si>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</si>
  <si>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</si>
  <si>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</si>
  <si>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</si>
  <si>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</si>
  <si>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</si>
  <si>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</si>
  <si>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</si>
  <si>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</si>
  <si>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</si>
  <si>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</si>
  <si>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</si>
  <si>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</si>
  <si>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</si>
  <si>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</si>
  <si>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</si>
  <si>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</si>
  <si>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</si>
  <si>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</si>
  <si>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</si>
  <si>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</si>
  <si>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</si>
  <si>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</si>
  <si>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</si>
  <si>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</si>
  <si>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</si>
  <si>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</si>
  <si>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</si>
  <si>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</si>
  <si>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</si>
  <si>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</si>
  <si>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</si>
  <si>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</si>
  <si>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</si>
  <si>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</si>
  <si>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</si>
  <si>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</si>
  <si>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</si>
  <si>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</si>
  <si>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</si>
  <si>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</si>
  <si>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</si>
  <si>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</si>
  <si>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</si>
  <si>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</si>
  <si>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</si>
  <si>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</si>
  <si>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</si>
  <si>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</si>
  <si>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</si>
  <si>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</si>
  <si>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</si>
  <si>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</si>
  <si>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</si>
  <si>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</si>
  <si>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</si>
  <si>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</si>
  <si>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</si>
  <si>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</si>
  <si>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</si>
  <si>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</si>
  <si>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</si>
  <si>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</si>
  <si>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</si>
  <si>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</si>
  <si>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</si>
  <si>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</si>
  <si>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</si>
  <si>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</si>
  <si>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</si>
  <si>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</si>
  <si>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</si>
  <si>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</si>
  <si>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</si>
  <si>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</si>
  <si>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</si>
  <si>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</si>
  <si>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</si>
  <si>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</si>
  <si>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</si>
  <si>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</si>
  <si>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</si>
  <si>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</si>
  <si>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</si>
  <si>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</si>
  <si>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</si>
  <si>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</si>
  <si>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</si>
  <si>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</si>
  <si>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</si>
  <si>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</si>
  <si>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</si>
  <si>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</si>
  <si>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</si>
  <si>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</si>
  <si>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</si>
  <si>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</si>
  <si>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</si>
  <si>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</si>
  <si>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</si>
  <si>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</si>
  <si>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</si>
  <si>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</si>
  <si>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</si>
  <si>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</si>
  <si>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</si>
  <si>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</si>
  <si>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</si>
  <si>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</si>
  <si>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</si>
  <si>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</si>
  <si>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</si>
  <si>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</si>
  <si>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</si>
  <si>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</si>
  <si>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</si>
  <si>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</si>
  <si>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</si>
  <si>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</si>
  <si>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</si>
  <si>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</si>
  <si>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</si>
  <si>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</si>
  <si>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</si>
  <si>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</si>
  <si>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</si>
  <si>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</si>
  <si>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</si>
  <si>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</si>
  <si>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</si>
  <si>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</si>
  <si>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</si>
  <si>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</si>
  <si>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</si>
  <si>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</si>
  <si>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</si>
  <si>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</si>
  <si>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</si>
  <si>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</si>
  <si>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</si>
  <si>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</si>
  <si>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</si>
  <si>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</si>
  <si>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</si>
  <si>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</si>
  <si>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</si>
  <si>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</si>
  <si>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</si>
  <si>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</si>
  <si>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</si>
  <si>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</si>
  <si>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</si>
  <si>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</si>
  <si>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</si>
  <si>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</si>
  <si>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</si>
  <si>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</si>
  <si>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</si>
  <si>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</si>
  <si>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</si>
  <si>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</si>
  <si>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</si>
  <si>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</si>
  <si>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</si>
  <si>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</si>
  <si>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</si>
  <si>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</si>
  <si>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</si>
  <si>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</si>
  <si>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</si>
  <si>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</si>
  <si>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</si>
  <si>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</si>
  <si>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</si>
  <si>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</si>
  <si>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</si>
  <si>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</si>
  <si>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</si>
  <si>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</si>
  <si>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</si>
  <si>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</si>
  <si>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</si>
  <si>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</si>
  <si>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</si>
  <si>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</si>
  <si>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</si>
  <si>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</si>
  <si>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</si>
  <si>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</si>
  <si>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</si>
  <si>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</si>
  <si>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</si>
  <si>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</si>
  <si>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</si>
  <si>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</si>
  <si>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</si>
  <si>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</si>
  <si>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</si>
  <si>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</si>
  <si>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</si>
  <si>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</si>
  <si>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</si>
  <si>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</si>
  <si>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</si>
  <si>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</si>
  <si>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</si>
  <si>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</si>
  <si>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</si>
  <si>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</si>
  <si>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</si>
  <si>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</si>
  <si>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</si>
  <si>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</si>
  <si>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</si>
  <si>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</si>
  <si>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</si>
  <si>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</si>
  <si>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</si>
  <si>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</si>
  <si>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</si>
  <si>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</si>
  <si>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</si>
  <si>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</si>
  <si>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</si>
  <si>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</si>
  <si>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</si>
  <si>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</si>
  <si>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</si>
  <si>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</si>
  <si>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</si>
  <si>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</si>
  <si>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</si>
  <si>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</si>
  <si>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</si>
  <si>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</si>
  <si>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</si>
  <si>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</si>
  <si>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</si>
  <si>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</si>
  <si>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</si>
  <si>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</si>
  <si>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</si>
  <si>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</si>
  <si>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</si>
  <si>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</si>
  <si>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</si>
  <si>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</si>
  <si>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</si>
  <si>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</si>
  <si>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</si>
  <si>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</si>
  <si>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</si>
  <si>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</si>
  <si>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</si>
  <si>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</si>
  <si>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</si>
  <si>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</si>
  <si>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</si>
  <si>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</si>
  <si>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</si>
  <si>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</si>
  <si>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</si>
  <si>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</si>
  <si>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</si>
  <si>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</si>
  <si>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</si>
  <si>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</si>
  <si>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</si>
  <si>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</si>
  <si>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</si>
  <si>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</si>
  <si>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</si>
  <si>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</si>
  <si>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</si>
  <si>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</si>
  <si>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</si>
  <si>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</si>
  <si>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</si>
  <si>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</si>
  <si>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</si>
  <si>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</si>
  <si>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</si>
  <si>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</si>
  <si>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</si>
  <si>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</si>
  <si>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</si>
  <si>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</si>
  <si>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</si>
  <si>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</si>
  <si>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</si>
  <si>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</si>
  <si>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</si>
  <si>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</si>
  <si>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</si>
  <si>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</si>
  <si>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</si>
  <si>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</si>
  <si>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</si>
  <si>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</si>
  <si>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</si>
  <si>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</si>
  <si>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</si>
  <si>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</si>
  <si>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</si>
  <si>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</si>
  <si>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</si>
  <si>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</si>
  <si>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</si>
  <si>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</si>
  <si>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</si>
  <si>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</si>
  <si>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</si>
  <si>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</si>
  <si>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</si>
  <si>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</si>
  <si>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</si>
  <si>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</si>
  <si>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</si>
  <si>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</si>
  <si>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</si>
  <si>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</si>
  <si>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</si>
  <si>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</si>
  <si>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</si>
  <si>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</si>
  <si>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</si>
  <si>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</si>
  <si>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</si>
  <si>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</si>
  <si>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</si>
  <si>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</si>
  <si>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</si>
  <si>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</si>
  <si>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</si>
  <si>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</si>
  <si>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</si>
  <si>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</si>
  <si>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</si>
  <si>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</si>
  <si>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</si>
  <si>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</si>
  <si>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</si>
  <si>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</si>
  <si>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</si>
  <si>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</si>
  <si>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</si>
  <si>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</si>
  <si>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</si>
  <si>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</si>
  <si>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</si>
  <si>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</si>
  <si>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</si>
  <si>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</si>
  <si>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</si>
  <si>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</si>
  <si>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</si>
  <si>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</si>
  <si>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</si>
  <si>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</si>
  <si>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</si>
  <si>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</si>
  <si>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</si>
  <si>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</si>
  <si>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</si>
  <si>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</si>
  <si>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</si>
  <si>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</si>
  <si>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</si>
  <si>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</si>
  <si>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</si>
  <si>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</si>
  <si>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</si>
  <si>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</si>
  <si>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</si>
  <si>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</si>
  <si>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</si>
  <si>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</si>
  <si>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</si>
  <si>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</si>
  <si>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</si>
  <si>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</si>
  <si>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</si>
  <si>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</si>
  <si>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</si>
  <si>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</si>
  <si>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</si>
  <si>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</si>
  <si>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</si>
  <si>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</si>
  <si>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</si>
  <si>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</si>
  <si>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</si>
  <si>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</si>
  <si>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</si>
  <si>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</si>
  <si>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</si>
  <si>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</si>
  <si>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</si>
  <si>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</si>
  <si>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</si>
  <si>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</si>
  <si>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</si>
  <si>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</si>
  <si>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</si>
  <si>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</si>
  <si>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</si>
  <si>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</si>
  <si>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</si>
  <si>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</si>
  <si>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</si>
  <si>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</si>
  <si>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</si>
  <si>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</si>
  <si>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</si>
  <si>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</si>
  <si>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</si>
  <si>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</si>
  <si>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</si>
  <si>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</si>
  <si>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</si>
  <si>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</si>
  <si>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</si>
  <si>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</si>
  <si>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</si>
  <si>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</si>
  <si>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</si>
  <si>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</si>
  <si>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</si>
  <si>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</si>
  <si>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</si>
  <si>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</si>
  <si>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</si>
  <si>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</si>
  <si>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</si>
  <si>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</si>
  <si>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</si>
  <si>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</si>
  <si>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</si>
  <si>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</si>
  <si>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</si>
  <si>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</si>
  <si>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</si>
  <si>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</si>
  <si>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</si>
  <si>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</si>
  <si>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</si>
  <si>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</si>
  <si>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</si>
  <si>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</si>
  <si>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</si>
  <si>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</si>
  <si>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</si>
  <si>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</si>
  <si>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</si>
  <si>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</si>
  <si>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</si>
  <si>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</si>
  <si>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</si>
  <si>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</si>
  <si>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</si>
  <si>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</si>
  <si>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</si>
  <si>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</si>
  <si>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</si>
  <si>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</si>
  <si>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</si>
  <si>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</si>
  <si>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</si>
  <si>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</si>
  <si>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</si>
  <si>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</si>
  <si>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</si>
  <si>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</si>
  <si>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</si>
  <si>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</si>
  <si>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</si>
  <si>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</si>
  <si>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</si>
  <si>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</si>
  <si>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</si>
  <si>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</si>
  <si>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</si>
  <si>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</si>
  <si>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</si>
  <si>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</si>
  <si>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</si>
  <si>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</si>
  <si>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</si>
  <si>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</si>
  <si>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</si>
  <si>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</si>
  <si>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</si>
  <si>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</si>
  <si>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</si>
  <si>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</si>
  <si>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</si>
  <si>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</si>
  <si>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</si>
  <si>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</si>
  <si>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</si>
  <si>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</si>
  <si>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</si>
  <si>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</si>
  <si>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</si>
  <si>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</si>
  <si>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</si>
  <si>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</si>
  <si>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</si>
  <si>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</si>
  <si>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</si>
  <si>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</si>
  <si>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</si>
  <si>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</si>
  <si>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</si>
  <si>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</si>
  <si>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</si>
  <si>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</si>
  <si>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</si>
  <si>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</si>
  <si>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</si>
  <si>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</si>
  <si>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</si>
  <si>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</si>
  <si>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</si>
  <si>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</si>
  <si>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</si>
  <si>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</si>
  <si>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</si>
  <si>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</si>
  <si>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</si>
  <si>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</si>
  <si>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</si>
  <si>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</si>
  <si>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</si>
  <si>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</si>
  <si>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</si>
  <si>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</si>
  <si>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</si>
  <si>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</si>
  <si>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</si>
  <si>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</si>
  <si>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</si>
  <si>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</si>
  <si>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</si>
  <si>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</si>
  <si>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</si>
  <si>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</si>
  <si>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</si>
  <si>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</si>
  <si>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</si>
  <si>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</si>
  <si>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</si>
  <si>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</si>
  <si>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</si>
  <si>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</si>
  <si>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</si>
  <si>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</si>
  <si>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</si>
  <si>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</si>
  <si>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</si>
  <si>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</si>
  <si>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</si>
  <si>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</si>
  <si>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</si>
  <si>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</si>
  <si>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</si>
  <si>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</si>
  <si>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</si>
  <si>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</si>
  <si>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</si>
  <si>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</si>
  <si>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</si>
  <si>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</si>
  <si>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</si>
  <si>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</si>
  <si>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</si>
  <si>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</si>
  <si>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</si>
  <si>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</si>
  <si>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</si>
  <si>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</si>
  <si>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</si>
  <si>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</si>
  <si>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</si>
  <si>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</si>
  <si>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</si>
  <si>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</si>
  <si>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</si>
  <si>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</si>
  <si>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</si>
  <si>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</si>
  <si>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</si>
  <si>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</si>
  <si>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</si>
  <si>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</si>
  <si>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</si>
  <si>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</si>
  <si>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</si>
  <si>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</si>
  <si>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</si>
  <si>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</si>
  <si>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</si>
  <si>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</si>
  <si>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</si>
  <si>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</si>
  <si>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</si>
  <si>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</si>
  <si>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</si>
  <si>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</si>
  <si>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</si>
  <si>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</si>
  <si>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</si>
  <si>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</si>
  <si>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</si>
  <si>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</si>
  <si>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</si>
  <si>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</si>
  <si>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</si>
  <si>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</si>
  <si>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</si>
  <si>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</si>
  <si>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</si>
  <si>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</si>
  <si>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</si>
  <si>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</si>
  <si>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</si>
  <si>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</si>
  <si>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</si>
  <si>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</si>
  <si>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</si>
  <si>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</si>
  <si>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</si>
  <si>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</si>
  <si>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</si>
  <si>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</si>
  <si>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</si>
  <si>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</si>
  <si>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</si>
  <si>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</si>
  <si>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</si>
  <si>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</si>
  <si>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</si>
  <si>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</si>
  <si>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</si>
  <si>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</si>
  <si>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</si>
  <si>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</si>
  <si>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</si>
  <si>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</si>
  <si>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</si>
  <si>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</si>
  <si>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</si>
  <si>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</si>
  <si>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</si>
  <si>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</si>
  <si>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</si>
  <si>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</si>
  <si>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</si>
  <si>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</si>
  <si>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</si>
  <si>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</si>
  <si>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</si>
  <si>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</si>
  <si>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</si>
  <si>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</si>
  <si>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</si>
  <si>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</si>
  <si>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</si>
  <si>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</si>
  <si>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</si>
  <si>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</si>
  <si>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</si>
  <si>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</si>
  <si>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</si>
  <si>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</si>
  <si>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</si>
  <si>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</si>
  <si>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</si>
  <si>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</si>
  <si>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</si>
  <si>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</si>
  <si>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</si>
  <si>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</si>
  <si>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</si>
  <si>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</si>
  <si>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</si>
  <si>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</si>
  <si>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</si>
  <si>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</si>
  <si>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</si>
  <si>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</si>
  <si>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</si>
  <si>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</si>
  <si>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</si>
  <si>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</si>
  <si>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</si>
  <si>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</si>
  <si>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</si>
  <si>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</si>
  <si>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</si>
  <si>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</si>
  <si>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</si>
  <si>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</si>
  <si>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</si>
  <si>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</si>
  <si>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</si>
  <si>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</si>
  <si>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</si>
  <si>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</si>
  <si>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</si>
  <si>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</si>
  <si>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</si>
  <si>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</si>
  <si>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</si>
  <si>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</si>
  <si>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</si>
  <si>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</si>
  <si>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</si>
  <si>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</si>
  <si>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</si>
  <si>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</si>
  <si>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</si>
  <si>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</si>
  <si>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</si>
  <si>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</si>
  <si>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</si>
  <si>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</si>
  <si>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</si>
  <si>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</si>
  <si>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</si>
  <si>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</si>
  <si>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</si>
  <si>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</si>
  <si>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</si>
  <si>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</si>
  <si>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</si>
  <si>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</si>
  <si>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</si>
  <si>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</si>
  <si>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</si>
  <si>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</si>
  <si>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</si>
  <si>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</si>
  <si>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</si>
  <si>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</si>
  <si>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</si>
  <si>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</si>
  <si>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</si>
  <si>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</si>
  <si>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</si>
  <si>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</si>
  <si>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</si>
  <si>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</si>
  <si>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</si>
  <si>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</si>
  <si>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</si>
  <si>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</si>
  <si>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</si>
  <si>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</si>
  <si>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</si>
  <si>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</si>
  <si>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</si>
  <si>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</si>
  <si>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</si>
  <si>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</si>
  <si>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</si>
  <si>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</si>
  <si>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</si>
  <si>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</si>
  <si>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</si>
  <si>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</si>
  <si>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</si>
  <si>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</si>
  <si>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</si>
  <si>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</si>
  <si>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</si>
  <si>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</si>
  <si>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</si>
  <si>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</si>
  <si>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</si>
  <si>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</si>
  <si>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</si>
  <si>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</si>
  <si>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</si>
  <si>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</si>
  <si>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</si>
  <si>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</si>
  <si>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</si>
  <si>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</si>
  <si>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</si>
  <si>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</si>
  <si>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</si>
  <si>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</si>
  <si>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</si>
  <si>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</si>
  <si>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</si>
  <si>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</si>
  <si>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</si>
  <si>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</si>
  <si>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</si>
  <si>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</si>
  <si>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</si>
  <si>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</si>
  <si>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</si>
  <si>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</si>
  <si>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</si>
  <si>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</si>
  <si>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</si>
  <si>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</si>
  <si>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</si>
  <si>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</si>
  <si>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</si>
  <si>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</si>
  <si>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</si>
  <si>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</si>
  <si>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</si>
  <si>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</si>
  <si>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</si>
  <si>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</si>
  <si>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</si>
  <si>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</si>
  <si>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</si>
  <si>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</si>
  <si>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</si>
  <si>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</si>
  <si>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</si>
  <si>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</si>
  <si>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</si>
  <si>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</si>
  <si>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</si>
  <si>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</si>
  <si>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</si>
  <si>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</si>
  <si>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</si>
  <si>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</si>
  <si>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</si>
  <si>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</si>
  <si>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</si>
  <si>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</si>
  <si>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</si>
  <si>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</si>
  <si>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</si>
  <si>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</si>
  <si>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</si>
  <si>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</si>
  <si>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</si>
  <si>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</si>
  <si>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</si>
  <si>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</si>
  <si>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</si>
  <si>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</si>
  <si>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</si>
  <si>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</si>
  <si>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</si>
  <si>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</si>
  <si>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</si>
  <si>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</si>
  <si>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</si>
  <si>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</si>
  <si>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</si>
  <si>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</si>
  <si>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</si>
  <si>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</si>
  <si>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</si>
  <si>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</si>
  <si>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</si>
  <si>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</si>
  <si>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</si>
  <si>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</si>
  <si>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</si>
  <si>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</si>
  <si>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</si>
  <si>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</si>
  <si>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</si>
  <si>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</si>
  <si>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</si>
  <si>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</si>
  <si>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</si>
  <si>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</si>
  <si>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</si>
  <si>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</si>
  <si>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</si>
  <si>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</si>
  <si>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</si>
  <si>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</si>
  <si>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</si>
  <si>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</si>
  <si>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</si>
  <si>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</si>
  <si>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</si>
  <si>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</si>
  <si>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</si>
  <si>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</si>
  <si>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</si>
  <si>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</si>
  <si>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</si>
  <si>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</si>
  <si>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</si>
  <si>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</si>
  <si>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</si>
  <si>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</si>
  <si>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</si>
  <si>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</si>
  <si>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</si>
  <si>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</si>
  <si>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</si>
  <si>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</si>
  <si>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</si>
  <si>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</si>
  <si>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</si>
  <si>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</si>
  <si>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</si>
  <si>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</si>
  <si>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</si>
  <si>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</si>
  <si>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</si>
  <si>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</si>
  <si>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</si>
  <si>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</si>
  <si>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</si>
  <si>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</si>
  <si>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</si>
  <si>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</si>
  <si>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</si>
  <si>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</si>
  <si>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</si>
  <si>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</si>
  <si>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</si>
  <si>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</si>
  <si>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</si>
  <si>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</si>
  <si>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</si>
  <si>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</si>
  <si>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</si>
  <si>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</si>
  <si>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</si>
  <si>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</si>
  <si>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</si>
  <si>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</si>
  <si>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</si>
  <si>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</si>
  <si>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</si>
  <si>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</si>
  <si>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</si>
  <si>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</si>
  <si>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</si>
  <si>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</si>
  <si>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</si>
  <si>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</si>
  <si>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</si>
  <si>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</si>
  <si>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</si>
  <si>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</si>
  <si>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</si>
  <si>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</si>
  <si>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</si>
  <si>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</si>
  <si>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</si>
  <si>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</si>
  <si>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</si>
  <si>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</si>
  <si>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</si>
  <si>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</si>
  <si>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</si>
  <si>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</si>
  <si>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</si>
  <si>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</si>
  <si>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</si>
  <si>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</si>
  <si>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</si>
  <si>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</si>
  <si>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</si>
  <si>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</si>
  <si>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</si>
  <si>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</si>
  <si>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</si>
  <si>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</si>
  <si>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</si>
  <si>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</si>
  <si>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</si>
  <si>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</si>
  <si>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</si>
  <si>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</si>
  <si>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</si>
  <si>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</si>
  <si>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</si>
  <si>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</si>
  <si>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</si>
  <si>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</si>
  <si>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</si>
  <si>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</si>
  <si>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</si>
  <si>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</si>
  <si>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</si>
  <si>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</si>
  <si>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</si>
  <si>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</si>
  <si>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</si>
  <si>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</si>
  <si>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</si>
  <si>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</si>
  <si>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</si>
  <si>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</si>
  <si>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</si>
  <si>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</si>
  <si>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</si>
  <si>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</si>
  <si>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</si>
  <si>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</si>
  <si>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</si>
  <si>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</si>
  <si>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</si>
  <si>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</si>
  <si>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</si>
  <si>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</si>
  <si>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</si>
  <si>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</si>
  <si>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</si>
  <si>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</si>
  <si>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</si>
  <si>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</si>
  <si>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</si>
  <si>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</si>
  <si>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</si>
  <si>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</si>
  <si>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</si>
  <si>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</si>
  <si>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</si>
  <si>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</si>
  <si>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</si>
  <si>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</si>
  <si>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</si>
  <si>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</si>
  <si>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</si>
  <si>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</si>
  <si>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</si>
  <si>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</si>
  <si>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</si>
  <si>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</si>
  <si>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</si>
  <si>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</si>
  <si>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</si>
  <si>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</si>
  <si>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</si>
  <si>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</si>
  <si>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</si>
  <si>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</si>
  <si>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</si>
  <si>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</si>
  <si>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</si>
  <si>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</si>
  <si>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</si>
  <si>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</si>
  <si>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</si>
  <si>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</si>
  <si>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</si>
  <si>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</si>
  <si>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</si>
  <si>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</si>
  <si>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</si>
  <si>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</si>
  <si>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</si>
  <si>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</si>
  <si>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</si>
  <si>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</si>
  <si>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</si>
  <si>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</si>
  <si>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</si>
  <si>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</si>
  <si>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</si>
  <si>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</si>
  <si>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</si>
  <si>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</si>
  <si>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</si>
  <si>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</si>
  <si>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</si>
  <si>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</si>
  <si>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</si>
  <si>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</si>
  <si>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</si>
  <si>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</si>
  <si>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</si>
  <si>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</si>
  <si>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</si>
  <si>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</si>
  <si>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</si>
  <si>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</si>
  <si>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</si>
  <si>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</si>
  <si>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</si>
  <si>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</si>
  <si>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</si>
  <si>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</si>
  <si>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</si>
  <si>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</si>
  <si>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</si>
  <si>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</si>
  <si>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</si>
  <si>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</si>
  <si>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</si>
  <si>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</si>
  <si>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</si>
  <si>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</si>
  <si>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</si>
  <si>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</si>
  <si>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</si>
  <si>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</si>
  <si>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</si>
  <si>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</si>
  <si>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</si>
  <si>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</si>
  <si>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</si>
  <si>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</si>
  <si>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</si>
  <si>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</si>
  <si>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</si>
  <si>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</si>
  <si>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</si>
  <si>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</si>
  <si>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</si>
  <si>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</si>
  <si>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</si>
  <si>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</si>
  <si>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</si>
  <si>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</si>
  <si>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</si>
  <si>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</si>
  <si>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</si>
  <si>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</si>
  <si>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</si>
  <si>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</si>
  <si>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</si>
  <si>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</si>
  <si>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</si>
  <si>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</si>
  <si>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</si>
  <si>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</si>
  <si>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</si>
  <si>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</si>
  <si>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</si>
  <si>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</si>
  <si>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</si>
  <si>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</si>
  <si>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</si>
  <si>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</si>
  <si>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</si>
  <si>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</si>
  <si>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</si>
  <si>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</si>
  <si>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</si>
  <si>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</si>
  <si>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</si>
  <si>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</si>
  <si>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</si>
  <si>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</si>
  <si>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</si>
  <si>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</si>
  <si>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</si>
  <si>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</si>
  <si>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</si>
  <si>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</si>
  <si>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</si>
  <si>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</si>
  <si>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</si>
  <si>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</si>
  <si>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</si>
  <si>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</si>
  <si>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</si>
  <si>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</si>
  <si>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</si>
  <si>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</si>
  <si>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</si>
  <si>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</si>
  <si>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</si>
  <si>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</si>
  <si>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</si>
  <si>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</si>
  <si>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</si>
  <si>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</si>
  <si>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</si>
  <si>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</si>
  <si>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</si>
  <si>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</si>
  <si>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</si>
  <si>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</si>
  <si>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</si>
  <si>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</si>
  <si>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</si>
  <si>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</si>
  <si>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</si>
  <si>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</si>
  <si>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</si>
  <si>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</si>
  <si>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</si>
  <si>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</si>
  <si>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</si>
  <si>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</si>
  <si>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</si>
  <si>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</si>
  <si>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</si>
  <si>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</si>
  <si>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</si>
  <si>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</si>
  <si>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</si>
  <si>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</si>
  <si>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</si>
  <si>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</si>
  <si>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</si>
  <si>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</si>
  <si>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</si>
  <si>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</si>
  <si>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</si>
  <si>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</si>
  <si>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</si>
  <si>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</si>
  <si>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</si>
  <si>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</si>
  <si>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</si>
  <si>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</si>
  <si>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</si>
  <si>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</si>
  <si>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</si>
  <si>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</si>
  <si>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</si>
  <si>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</si>
  <si>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</si>
  <si>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</si>
  <si>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</si>
  <si>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</si>
  <si>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</si>
  <si>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</si>
  <si>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</si>
  <si>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</si>
  <si>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</si>
  <si>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</si>
  <si>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</si>
  <si>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</si>
  <si>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</si>
  <si>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</si>
  <si>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</si>
  <si>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</si>
  <si>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</si>
  <si>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</si>
  <si>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</si>
  <si>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</si>
  <si>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</si>
  <si>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</si>
  <si>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</si>
  <si>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</si>
  <si>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</si>
  <si>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</si>
  <si>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</si>
  <si>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</si>
  <si>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</si>
  <si>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</si>
  <si>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</si>
  <si>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</si>
  <si>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</si>
  <si>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</si>
  <si>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</si>
  <si>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</si>
  <si>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</si>
  <si>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</si>
  <si>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</si>
  <si>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</si>
  <si>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</si>
  <si>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</si>
  <si>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</si>
  <si>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</si>
  <si>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</si>
  <si>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</si>
  <si>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</si>
  <si>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</si>
  <si>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</si>
  <si>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</si>
  <si>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</si>
  <si>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</si>
  <si>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</si>
  <si>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</si>
  <si>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</si>
  <si>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</si>
  <si>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</si>
  <si>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</si>
  <si>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</si>
  <si>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</si>
  <si>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</si>
  <si>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</si>
  <si>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</si>
  <si>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</si>
  <si>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</si>
  <si>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</si>
  <si>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</si>
  <si>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</si>
  <si>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</si>
  <si>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</si>
  <si>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</si>
  <si>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</si>
  <si>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</si>
  <si>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</si>
  <si>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</si>
  <si>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</si>
  <si>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</si>
  <si>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</si>
  <si>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</si>
  <si>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</si>
  <si>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</si>
  <si>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</si>
  <si>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</si>
  <si>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</si>
  <si>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</si>
  <si>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</si>
  <si>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</si>
  <si>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</si>
  <si>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</si>
  <si>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</si>
  <si>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</si>
  <si>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</si>
  <si>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</si>
  <si>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</si>
  <si>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</si>
  <si>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</si>
  <si>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</si>
  <si>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</si>
  <si>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</si>
  <si>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</si>
  <si>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</si>
  <si>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</si>
  <si>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</si>
  <si>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</si>
  <si>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</si>
  <si>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</si>
  <si>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</si>
  <si>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</si>
  <si>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</si>
  <si>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</si>
  <si>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</si>
  <si>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</si>
  <si>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</si>
  <si>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</si>
  <si>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</si>
  <si>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</si>
  <si>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</si>
  <si>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</si>
  <si>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</si>
  <si>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</si>
  <si>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</si>
  <si>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</si>
  <si>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</si>
  <si>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</si>
  <si>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</si>
  <si>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</si>
  <si>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</si>
  <si>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</si>
  <si>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</si>
  <si>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</si>
  <si>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</si>
  <si>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</si>
  <si>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</si>
  <si>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</si>
  <si>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</si>
  <si>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</si>
  <si>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</si>
  <si>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</si>
  <si>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</si>
  <si>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</si>
  <si>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</si>
  <si>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</si>
  <si>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</si>
  <si>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</si>
  <si>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</si>
  <si>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</si>
  <si>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</si>
  <si>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</si>
  <si>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</si>
  <si>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</si>
  <si>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</si>
  <si>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</si>
  <si>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</si>
  <si>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</si>
  <si>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</si>
  <si>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</si>
  <si>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</si>
  <si>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</si>
  <si>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</si>
  <si>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</si>
  <si>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</si>
  <si>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</si>
  <si>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</si>
  <si>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</si>
  <si>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</si>
  <si>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</si>
  <si>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</si>
  <si>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</si>
  <si>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</si>
  <si>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</si>
  <si>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</si>
  <si>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</si>
  <si>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</si>
  <si>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</si>
  <si>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</si>
  <si>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</si>
  <si>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</si>
  <si>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</si>
  <si>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</si>
  <si>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</si>
  <si>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</si>
  <si>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</si>
  <si>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</si>
  <si>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</si>
  <si>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</si>
  <si>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</si>
  <si>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</si>
  <si>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</si>
  <si>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</si>
  <si>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</si>
  <si>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</si>
  <si>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</si>
  <si>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</si>
  <si>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</si>
  <si>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</si>
  <si>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</si>
  <si>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</si>
  <si>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</si>
  <si>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</si>
  <si>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</si>
  <si>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</si>
  <si>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</si>
  <si>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</si>
  <si>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</si>
  <si>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</si>
  <si>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</si>
  <si>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</si>
  <si>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</si>
  <si>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</si>
  <si>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</si>
  <si>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</si>
  <si>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</si>
  <si>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</si>
  <si>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</si>
  <si>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</si>
  <si>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</si>
  <si>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</si>
  <si>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</si>
  <si>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</si>
  <si>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</si>
  <si>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</si>
  <si>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</si>
  <si>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</si>
  <si>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</si>
  <si>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</si>
  <si>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</si>
  <si>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</si>
  <si>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</si>
  <si>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</si>
  <si>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</si>
  <si>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</si>
  <si>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</si>
  <si>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</si>
  <si>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</si>
  <si>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</si>
  <si>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</si>
  <si>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</si>
  <si>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</si>
  <si>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</si>
  <si>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</si>
  <si>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</si>
  <si>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</si>
  <si>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</si>
  <si>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</si>
  <si>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</si>
  <si>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</si>
  <si>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</si>
  <si>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</si>
  <si>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</si>
  <si>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</si>
  <si>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</si>
  <si>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</si>
  <si>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</si>
  <si>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</si>
  <si>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</si>
  <si>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</si>
  <si>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</si>
  <si>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</si>
  <si>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</si>
  <si>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</si>
  <si>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</si>
  <si>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</si>
  <si>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</si>
  <si>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</si>
  <si>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</si>
  <si>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</si>
  <si>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</si>
  <si>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</si>
  <si>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</si>
  <si>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</si>
  <si>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</si>
  <si>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</si>
  <si>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</si>
  <si>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</si>
  <si>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</si>
  <si>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</si>
  <si>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</si>
  <si>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</si>
  <si>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</si>
  <si>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</si>
  <si>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</si>
  <si>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</si>
  <si>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</si>
  <si>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</si>
  <si>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</si>
  <si>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</si>
  <si>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</si>
  <si>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</si>
  <si>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</si>
  <si>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</si>
  <si>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</si>
  <si>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</si>
  <si>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</si>
  <si>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</si>
  <si>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</si>
  <si>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</si>
  <si>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</si>
  <si>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</si>
  <si>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</si>
  <si>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</si>
  <si>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</si>
  <si>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</si>
  <si>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</si>
  <si>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</si>
  <si>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</si>
  <si>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</si>
  <si>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</si>
  <si>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</si>
  <si>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</si>
  <si>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</si>
  <si>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</si>
  <si>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</si>
  <si>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</si>
  <si>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</si>
  <si>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</si>
  <si>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</si>
  <si>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</si>
  <si>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</si>
  <si>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</si>
  <si>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</si>
  <si>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</si>
  <si>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</si>
  <si>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</si>
  <si>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</si>
  <si>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</si>
  <si>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</si>
  <si>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</si>
  <si>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</si>
  <si>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</si>
  <si>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</si>
  <si>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</si>
  <si>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</si>
  <si>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</si>
  <si>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</si>
  <si>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</si>
  <si>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</si>
  <si>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</si>
  <si>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</si>
  <si>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</si>
  <si>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</si>
  <si>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</si>
  <si>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</si>
  <si>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</si>
  <si>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</si>
  <si>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</si>
  <si>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</si>
  <si>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</si>
  <si>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</si>
  <si>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</si>
  <si>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</si>
  <si>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</si>
  <si>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</si>
  <si>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</si>
  <si>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</si>
  <si>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</si>
  <si>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</si>
  <si>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</si>
  <si>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</si>
  <si>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</si>
  <si>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</si>
  <si>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</si>
  <si>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</si>
  <si>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</si>
  <si>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</si>
  <si>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</si>
  <si>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</si>
  <si>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</si>
  <si>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</si>
  <si>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</si>
  <si>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</si>
  <si>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</si>
  <si>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</si>
  <si>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</si>
  <si>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</si>
  <si>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</si>
  <si>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</si>
  <si>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</si>
  <si>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</si>
  <si>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</si>
  <si>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</si>
  <si>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</si>
  <si>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</si>
  <si>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</si>
  <si>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</si>
  <si>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</si>
  <si>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</si>
  <si>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</si>
  <si>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</si>
  <si>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</si>
  <si>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</si>
  <si>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</si>
  <si>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</si>
  <si>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</si>
  <si>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</si>
  <si>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</si>
  <si>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</si>
  <si>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</si>
  <si>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</si>
  <si>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</si>
  <si>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</si>
  <si>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</si>
  <si>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</si>
  <si>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</si>
  <si>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</si>
  <si>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</si>
  <si>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</si>
  <si>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</si>
  <si>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</si>
  <si>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</si>
  <si>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</si>
  <si>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</si>
  <si>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</si>
  <si>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</si>
  <si>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</si>
  <si>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</si>
  <si>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</si>
  <si>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</si>
  <si>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</si>
  <si>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</si>
  <si>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</si>
  <si>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</si>
  <si>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</si>
  <si>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</si>
  <si>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</si>
  <si>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</si>
  <si>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</si>
  <si>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</si>
  <si>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</si>
  <si>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</si>
  <si>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</si>
  <si>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</si>
  <si>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</si>
  <si>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</si>
  <si>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</si>
  <si>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</si>
  <si>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</si>
  <si>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</si>
  <si>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</si>
  <si>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</si>
  <si>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</si>
  <si>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</si>
  <si>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</si>
  <si>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</si>
  <si>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</si>
  <si>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</si>
  <si>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</si>
  <si>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</si>
  <si>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</si>
  <si>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</si>
  <si>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</si>
  <si>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</si>
  <si>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</si>
  <si>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</si>
  <si>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</si>
  <si>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</si>
  <si>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</si>
  <si>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</si>
  <si>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</si>
  <si>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</si>
  <si>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</si>
  <si>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</si>
  <si>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</si>
  <si>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</si>
  <si>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</si>
  <si>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</si>
  <si>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</si>
  <si>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</si>
  <si>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</si>
  <si>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</si>
  <si>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</si>
  <si>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</si>
  <si>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</si>
  <si>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</si>
  <si>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</si>
  <si>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</si>
  <si>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</si>
  <si>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</si>
  <si>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</si>
  <si>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</si>
  <si>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</si>
  <si>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</si>
  <si>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</si>
  <si>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</si>
  <si>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</si>
  <si>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</si>
  <si>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</si>
  <si>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</si>
  <si>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</si>
  <si>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</si>
  <si>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</si>
  <si>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</si>
  <si>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</si>
  <si>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</si>
  <si>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</si>
  <si>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</si>
  <si>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</si>
  <si>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</si>
  <si>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</si>
  <si>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</si>
  <si>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</si>
  <si>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</si>
  <si>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</si>
  <si>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</si>
  <si>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</si>
  <si>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</si>
  <si>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</si>
  <si>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</si>
  <si>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</si>
  <si>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</si>
  <si>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</si>
  <si>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</si>
  <si>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</si>
  <si>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</si>
  <si>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</si>
  <si>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</si>
  <si>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</si>
  <si>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</si>
  <si>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</si>
  <si>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</si>
  <si>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</si>
  <si>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</si>
  <si>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</si>
  <si>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</si>
  <si>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</si>
  <si>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</si>
  <si>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</si>
  <si>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</si>
  <si>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</si>
  <si>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</si>
  <si>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</si>
  <si>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</si>
  <si>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</si>
  <si>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</si>
  <si>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</si>
  <si>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</si>
  <si>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</si>
  <si>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</si>
  <si>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</si>
  <si>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</si>
  <si>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</si>
  <si>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</si>
  <si>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</si>
  <si>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</si>
  <si>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</si>
  <si>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</si>
  <si>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</si>
  <si>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</si>
  <si>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</si>
  <si>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</si>
  <si>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</si>
  <si>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</si>
  <si>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</si>
  <si>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</si>
  <si>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</si>
  <si>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</si>
  <si>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</si>
  <si>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</si>
  <si>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</si>
  <si>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</si>
  <si>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</si>
  <si>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</si>
  <si>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</si>
  <si>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</si>
  <si>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</si>
  <si>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</si>
  <si>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</si>
  <si>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</si>
  <si>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</si>
  <si>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</si>
  <si>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</si>
  <si>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</si>
  <si>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</si>
  <si>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</si>
  <si>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</si>
  <si>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</si>
  <si>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</si>
  <si>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</si>
  <si>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</si>
  <si>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</si>
  <si>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</si>
  <si>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</si>
  <si>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</si>
  <si>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</si>
  <si>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</si>
  <si>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</si>
  <si>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</si>
  <si>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</si>
  <si>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</si>
  <si>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</si>
  <si>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</si>
  <si>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</si>
  <si>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</si>
  <si>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</si>
  <si>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</si>
  <si>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</si>
  <si>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</si>
  <si>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</si>
  <si>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</si>
  <si>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</si>
  <si>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</si>
  <si>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</si>
  <si>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</si>
  <si>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</si>
  <si>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</si>
  <si>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</si>
  <si>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</si>
  <si>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</si>
  <si>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</si>
  <si>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</si>
  <si>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</si>
  <si>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</si>
  <si>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</si>
  <si>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</si>
  <si>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</si>
  <si>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</si>
  <si>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</si>
  <si>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</si>
  <si>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</si>
  <si>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</si>
  <si>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</si>
  <si>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</si>
  <si>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</si>
  <si>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</si>
  <si>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</si>
  <si>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</si>
  <si>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</si>
  <si>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</si>
  <si>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</si>
  <si>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</si>
  <si>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</si>
  <si>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</si>
  <si>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</si>
  <si>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</si>
  <si>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</si>
  <si>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</si>
  <si>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</si>
  <si>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</si>
  <si>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</si>
  <si>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</si>
  <si>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</si>
  <si>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</si>
  <si>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</si>
  <si>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</si>
  <si>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</si>
  <si>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</si>
  <si>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</si>
  <si>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</si>
  <si>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</si>
  <si>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</si>
  <si>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</si>
  <si>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</si>
  <si>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</si>
  <si>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</si>
  <si>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</si>
  <si>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</si>
  <si>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</si>
  <si>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</si>
  <si>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</si>
  <si>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</si>
  <si>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</si>
  <si>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</si>
  <si>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</si>
  <si>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</si>
  <si>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</si>
  <si>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</si>
  <si>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</si>
  <si>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</si>
  <si>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</si>
  <si>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</si>
  <si>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</si>
  <si>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</si>
  <si>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</si>
  <si>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</si>
  <si>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</si>
  <si>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</si>
  <si>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</si>
  <si>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</si>
  <si>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</si>
  <si>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</si>
  <si>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</si>
  <si>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</si>
  <si>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</si>
  <si>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</si>
  <si>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</si>
  <si>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</si>
  <si>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</si>
  <si>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</si>
  <si>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</si>
  <si>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</si>
  <si>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</si>
  <si>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</si>
  <si>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</si>
  <si>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</si>
  <si>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</si>
  <si>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</si>
  <si>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</si>
  <si>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</si>
  <si>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</si>
  <si>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</si>
  <si>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</si>
  <si>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</si>
  <si>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</si>
  <si>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</si>
  <si>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</si>
  <si>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</si>
  <si>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</si>
  <si>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</si>
  <si>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</si>
  <si>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</si>
  <si>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</si>
  <si>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</si>
  <si>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</si>
  <si>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</si>
  <si>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</si>
  <si>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</si>
  <si>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</si>
  <si>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</si>
  <si>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</si>
  <si>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</si>
  <si>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</si>
  <si>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</si>
  <si>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</si>
  <si>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</si>
  <si>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</si>
  <si>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</si>
  <si>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</si>
  <si>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</si>
  <si>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</si>
  <si>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</si>
  <si>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</si>
  <si>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</si>
  <si>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</si>
  <si>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</si>
  <si>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</si>
  <si>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</si>
  <si>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</si>
  <si>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</si>
  <si>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</si>
  <si>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</si>
  <si>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</si>
  <si>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</si>
  <si>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</si>
  <si>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</si>
  <si>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</si>
  <si>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</si>
  <si>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</si>
  <si>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</si>
  <si>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</si>
  <si>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</si>
  <si>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</si>
  <si>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</si>
  <si>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</si>
  <si>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</si>
  <si>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</si>
  <si>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</si>
  <si>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</si>
  <si>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</si>
  <si>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</si>
  <si>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</si>
  <si>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</si>
  <si>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</si>
  <si>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</si>
  <si>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</si>
  <si>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</si>
  <si>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</si>
  <si>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</si>
  <si>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</si>
  <si>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</si>
  <si>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</si>
  <si>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</si>
  <si>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</si>
  <si>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</si>
  <si>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</si>
  <si>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</si>
  <si>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</si>
  <si>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</si>
  <si>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</si>
  <si>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</si>
  <si>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</si>
  <si>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</si>
  <si>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</si>
  <si>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</si>
  <si>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</si>
  <si>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</si>
  <si>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</si>
  <si>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</si>
  <si>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</si>
  <si>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</si>
  <si>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</si>
  <si>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</si>
  <si>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</si>
  <si>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</si>
  <si>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</si>
  <si>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</si>
  <si>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</si>
  <si>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</si>
  <si>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</si>
  <si>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</si>
  <si>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</si>
  <si>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</si>
  <si>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</si>
  <si>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</si>
  <si>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</si>
  <si>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</si>
  <si>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</si>
  <si>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</si>
  <si>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</si>
  <si>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</si>
  <si>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</si>
  <si>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</si>
  <si>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</si>
  <si>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</si>
  <si>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</si>
  <si>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</si>
  <si>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</si>
  <si>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</si>
  <si>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</si>
  <si>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</si>
  <si>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</si>
  <si>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</si>
  <si>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</si>
  <si>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</si>
  <si>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</si>
  <si>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</si>
  <si>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</si>
  <si>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</si>
  <si>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</si>
  <si>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</si>
  <si>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</si>
  <si>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</si>
  <si>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</si>
  <si>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</si>
  <si>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</si>
  <si>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</si>
  <si>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</si>
  <si>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</si>
  <si>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</si>
  <si>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</si>
  <si>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</si>
  <si>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</si>
  <si>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</si>
  <si>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</si>
  <si>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</si>
  <si>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</si>
  <si>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</si>
  <si>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</si>
  <si>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</si>
  <si>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</si>
  <si>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</si>
  <si>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</si>
  <si>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</si>
  <si>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</si>
  <si>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</si>
  <si>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</si>
  <si>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</si>
  <si>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</si>
  <si>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</si>
  <si>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</si>
  <si>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</si>
  <si>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</si>
  <si>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</si>
  <si>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</si>
  <si>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</si>
  <si>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</si>
  <si>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</si>
  <si>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</si>
  <si>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</si>
  <si>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</si>
  <si>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</si>
  <si>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</si>
  <si>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</si>
  <si>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</si>
  <si>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</si>
  <si>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</si>
  <si>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</si>
  <si>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</si>
  <si>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</si>
  <si>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</si>
  <si>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</si>
  <si>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</si>
  <si>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</si>
  <si>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</si>
  <si>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</si>
  <si>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</si>
  <si>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</si>
  <si>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</si>
  <si>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</si>
  <si>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</si>
  <si>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</si>
  <si>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</si>
  <si>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</si>
  <si>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</si>
  <si>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</si>
  <si>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</si>
  <si>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</si>
  <si>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</si>
  <si>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</si>
  <si>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</si>
  <si>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</si>
  <si>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</si>
  <si>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</si>
  <si>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</si>
  <si>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</si>
  <si>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</si>
  <si>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</si>
  <si>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</si>
  <si>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</si>
  <si>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</si>
  <si>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</si>
  <si>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</si>
  <si>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</si>
  <si>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</si>
  <si>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</si>
  <si>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</si>
  <si>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</si>
  <si>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</si>
  <si>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</si>
  <si>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</si>
  <si>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</si>
  <si>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</si>
  <si>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</si>
  <si>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</si>
  <si>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</si>
  <si>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</si>
  <si>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</si>
  <si>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</si>
  <si>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</si>
  <si>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</si>
  <si>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</si>
  <si>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</si>
  <si>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</si>
  <si>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</si>
  <si>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</si>
  <si>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</si>
  <si>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</si>
  <si>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</si>
  <si>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</si>
  <si>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</si>
  <si>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</si>
  <si>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</si>
  <si>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</si>
  <si>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</si>
  <si>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</si>
  <si>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</si>
  <si>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</si>
  <si>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</si>
  <si>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</si>
  <si>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</si>
  <si>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</si>
  <si>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</si>
  <si>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</si>
  <si>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</si>
  <si>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</si>
  <si>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</si>
  <si>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</si>
  <si>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</si>
  <si>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</si>
  <si>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</si>
  <si>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</si>
  <si>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</si>
  <si>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</si>
  <si>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</si>
  <si>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</si>
  <si>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</si>
  <si>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</si>
  <si>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</si>
  <si>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</si>
  <si>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</si>
  <si>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</si>
  <si>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</si>
  <si>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</si>
  <si>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</si>
  <si>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</si>
  <si>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</si>
  <si>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</si>
  <si>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</si>
  <si>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</si>
  <si>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</si>
  <si>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</si>
  <si>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</si>
  <si>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</si>
  <si>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</si>
  <si>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</si>
  <si>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</si>
  <si>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</si>
  <si>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</si>
  <si>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</si>
  <si>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</si>
  <si>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</si>
  <si>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</si>
  <si>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</si>
  <si>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</si>
  <si>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</si>
  <si>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</si>
  <si>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</si>
  <si>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</si>
  <si>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</si>
  <si>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</si>
  <si>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</si>
  <si>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</si>
  <si>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</si>
  <si>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</si>
  <si>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</si>
  <si>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</si>
  <si>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</si>
  <si>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</si>
  <si>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</si>
  <si>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</si>
  <si>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</si>
  <si>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</si>
  <si>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</si>
  <si>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</si>
  <si>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</si>
  <si>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</si>
  <si>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</si>
  <si>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</si>
  <si>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</si>
  <si>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</si>
  <si>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</si>
  <si>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</si>
  <si>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</si>
  <si>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</si>
  <si>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</si>
  <si>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</si>
  <si>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</si>
  <si>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</si>
  <si>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</si>
  <si>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</si>
  <si>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</si>
  <si>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</si>
  <si>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</si>
  <si>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</si>
  <si>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</si>
  <si>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</si>
  <si>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</si>
  <si>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</si>
  <si>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</si>
  <si>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</si>
  <si>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</si>
  <si>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</si>
  <si>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</si>
  <si>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</si>
  <si>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</si>
  <si>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</si>
  <si>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</si>
  <si>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</si>
  <si>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</si>
  <si>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</si>
  <si>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</si>
  <si>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</si>
  <si>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</si>
  <si>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</si>
  <si>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</si>
  <si>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</si>
  <si>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</si>
  <si>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</si>
  <si>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</si>
  <si>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</si>
  <si>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</si>
  <si>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</si>
  <si>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</si>
  <si>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</si>
  <si>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</si>
  <si>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</si>
  <si>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</si>
  <si>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</si>
  <si>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</si>
  <si>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</si>
  <si>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</si>
  <si>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</si>
  <si>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</si>
  <si>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</si>
  <si>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</si>
  <si>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</si>
  <si>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</si>
  <si>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</si>
  <si>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</si>
  <si>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</si>
  <si>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</si>
  <si>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</si>
  <si>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</si>
  <si>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</si>
  <si>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</si>
  <si>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</si>
  <si>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</si>
  <si>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</si>
  <si>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</si>
  <si>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</si>
  <si>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</si>
  <si>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</si>
  <si>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</si>
  <si>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</si>
  <si>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</si>
  <si>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</si>
  <si>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</si>
  <si>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</si>
  <si>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</si>
  <si>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</si>
  <si>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</si>
  <si>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</si>
  <si>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</si>
  <si>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</si>
  <si>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</si>
  <si>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</si>
  <si>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</si>
  <si>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</si>
  <si>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</si>
  <si>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</si>
  <si>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</si>
  <si>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</si>
  <si>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</si>
  <si>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</si>
  <si>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</si>
  <si>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</si>
  <si>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</si>
  <si>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</si>
  <si>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</si>
  <si>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</si>
  <si>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</si>
  <si>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</si>
  <si>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</si>
  <si>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</si>
  <si>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</si>
  <si>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</si>
  <si>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</si>
  <si>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</si>
  <si>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</si>
  <si>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</si>
  <si>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</si>
  <si>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</si>
  <si>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</si>
  <si>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</si>
  <si>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</si>
  <si>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</si>
  <si>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</si>
  <si>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</si>
  <si>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</si>
  <si>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</si>
  <si>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</si>
  <si>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</si>
  <si>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</si>
  <si>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</si>
  <si>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</si>
  <si>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</si>
  <si>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</si>
  <si>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</si>
  <si>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</si>
  <si>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</si>
  <si>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</si>
  <si>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</si>
  <si>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</si>
  <si>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</si>
  <si>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</si>
  <si>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</si>
  <si>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</si>
  <si>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</si>
  <si>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</si>
  <si>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</si>
  <si>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</si>
  <si>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</si>
  <si>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</si>
  <si>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</si>
  <si>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</si>
  <si>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</si>
  <si>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</si>
  <si>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</si>
  <si>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</si>
  <si>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</si>
  <si>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</si>
  <si>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</si>
  <si>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</si>
  <si>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</si>
  <si>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</si>
  <si>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</si>
  <si>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</si>
  <si>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</si>
  <si>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</si>
  <si>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</si>
  <si>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</si>
  <si>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</si>
  <si>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</si>
  <si>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</si>
  <si>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</si>
  <si>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</si>
  <si>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</si>
  <si>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</si>
  <si>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</si>
  <si>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</si>
  <si>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</si>
  <si>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</si>
  <si>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</si>
  <si>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</si>
  <si>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</si>
  <si>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</si>
  <si>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</si>
  <si>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</si>
  <si>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</si>
  <si>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</si>
  <si>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</si>
  <si>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</si>
  <si>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</si>
  <si>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</si>
  <si>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</si>
  <si>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</si>
  <si>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</si>
  <si>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</si>
  <si>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</si>
  <si>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</si>
  <si>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</si>
  <si>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</si>
  <si>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</si>
  <si>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</si>
  <si>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</si>
  <si>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</si>
  <si>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</si>
  <si>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</si>
  <si>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</si>
  <si>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</si>
  <si>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</si>
  <si>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</si>
  <si>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</si>
  <si>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</si>
  <si>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</si>
  <si>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</si>
  <si>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</si>
  <si>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</si>
  <si>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</si>
  <si>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</si>
  <si>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</si>
  <si>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</si>
  <si>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</si>
  <si>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</si>
  <si>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</si>
  <si>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</si>
  <si>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</si>
  <si>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</si>
  <si>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</si>
  <si>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</si>
  <si>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</si>
  <si>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</si>
  <si>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</si>
  <si>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</si>
  <si>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</si>
  <si>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</si>
  <si>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</si>
  <si>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</si>
  <si>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</si>
  <si>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</si>
  <si>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</si>
  <si>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</si>
  <si>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</si>
  <si>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</si>
  <si>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</si>
  <si>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</si>
  <si>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</si>
  <si>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</si>
  <si>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</si>
  <si>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</si>
  <si>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</si>
  <si>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</si>
  <si>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</si>
  <si>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</si>
  <si>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</si>
  <si>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</si>
  <si>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</si>
  <si>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</si>
  <si>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</si>
  <si>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</si>
  <si>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</si>
  <si>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</si>
  <si>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</si>
  <si>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</si>
  <si>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</si>
  <si>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</si>
  <si>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</si>
  <si>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</si>
  <si>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</si>
  <si>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</si>
  <si>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</si>
  <si>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</si>
  <si>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</si>
  <si>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</si>
  <si>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</si>
  <si>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</si>
  <si>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</si>
  <si>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</si>
  <si>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</si>
  <si>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</si>
  <si>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</si>
  <si>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</si>
  <si>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</si>
  <si>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</si>
  <si>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</si>
  <si>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</si>
  <si>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</si>
  <si>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</si>
  <si>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</si>
  <si>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</si>
  <si>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</si>
  <si>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</si>
  <si>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</si>
  <si>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</si>
  <si>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</si>
  <si>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</si>
  <si>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</si>
  <si>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</si>
  <si>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</si>
  <si>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</si>
  <si>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</si>
  <si>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</si>
  <si>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</si>
  <si>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</si>
  <si>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</si>
  <si>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</si>
  <si>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</si>
  <si>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</si>
  <si>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</si>
  <si>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</si>
  <si>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</si>
  <si>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</si>
  <si>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</si>
  <si>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</si>
  <si>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</si>
  <si>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</si>
  <si>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</si>
  <si>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</si>
  <si>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</si>
  <si>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</si>
  <si>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</si>
  <si>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</si>
  <si>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</si>
  <si>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</si>
  <si>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</si>
  <si>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</si>
  <si>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</si>
  <si>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</si>
  <si>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</si>
  <si>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</si>
  <si>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</si>
  <si>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</si>
  <si>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</si>
  <si>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</si>
  <si>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</si>
  <si>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</si>
  <si>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</si>
  <si>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</si>
  <si>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</si>
  <si>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</si>
  <si>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</si>
  <si>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</si>
  <si>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</si>
  <si>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</si>
  <si>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</si>
  <si>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</si>
  <si>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</si>
  <si>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</si>
  <si>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</si>
  <si>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</si>
  <si>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</si>
  <si>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</si>
  <si>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</si>
  <si>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</si>
  <si>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</si>
  <si>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</si>
  <si>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</si>
  <si>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</si>
  <si>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</si>
  <si>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</si>
  <si>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</si>
  <si>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</si>
  <si>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</si>
  <si>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</si>
  <si>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</si>
  <si>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</si>
  <si>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</si>
  <si>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</si>
  <si>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</si>
  <si>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</si>
  <si>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</si>
  <si>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</si>
  <si>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</si>
  <si>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</si>
  <si>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</si>
  <si>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</si>
  <si>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</si>
  <si>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</si>
  <si>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</si>
  <si>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</si>
  <si>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</si>
  <si>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</si>
  <si>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</si>
  <si>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</si>
  <si>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</si>
  <si>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</si>
  <si>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</si>
  <si>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</si>
  <si>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</si>
  <si>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</si>
  <si>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</si>
  <si>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</si>
  <si>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</si>
  <si>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</si>
  <si>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</si>
  <si>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</si>
  <si>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</si>
  <si>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</si>
  <si>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</si>
  <si>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</si>
  <si>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</si>
  <si>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</si>
  <si>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</si>
  <si>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</si>
  <si>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</si>
  <si>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</si>
  <si>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</si>
  <si>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</si>
  <si>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</si>
  <si>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</si>
  <si>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</si>
  <si>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</si>
  <si>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</si>
  <si>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</si>
  <si>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</si>
  <si>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</si>
  <si>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</si>
  <si>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</si>
  <si>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</si>
  <si>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</si>
  <si>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</si>
  <si>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</si>
  <si>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</si>
  <si>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</si>
  <si>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</si>
  <si>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</si>
  <si>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</si>
  <si>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</si>
  <si>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</si>
  <si>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</si>
  <si>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</si>
  <si>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</si>
  <si>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</si>
  <si>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</si>
  <si>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</si>
  <si>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</si>
  <si>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</si>
  <si>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</si>
  <si>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</si>
  <si>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</si>
  <si>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</si>
  <si>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</si>
  <si>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</si>
  <si>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</si>
  <si>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</si>
  <si>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</si>
  <si>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</si>
  <si>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</si>
  <si>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</si>
  <si>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</si>
  <si>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</si>
  <si>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</si>
  <si>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</si>
  <si>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</si>
  <si>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</si>
  <si>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</si>
  <si>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</si>
  <si>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</si>
  <si>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</si>
  <si>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</si>
  <si>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</si>
  <si>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</si>
  <si>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</si>
  <si>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</si>
  <si>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</si>
  <si>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</si>
  <si>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</si>
  <si>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</si>
  <si>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</si>
  <si>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</si>
  <si>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</si>
  <si>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</si>
  <si>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</si>
  <si>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</si>
  <si>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</si>
  <si>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</si>
  <si>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</si>
  <si>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</si>
  <si>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</si>
  <si>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</si>
  <si>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</si>
  <si>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</si>
  <si>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</si>
  <si>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</si>
  <si>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</si>
  <si>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</si>
  <si>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</si>
  <si>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</si>
  <si>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</si>
  <si>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</si>
  <si>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</si>
  <si>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</si>
  <si>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</si>
  <si>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</si>
  <si>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</si>
  <si>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</si>
  <si>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</si>
  <si>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</si>
  <si>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</si>
  <si>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</si>
  <si>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</si>
  <si>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</si>
  <si>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</si>
  <si>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</si>
  <si>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</si>
  <si>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</si>
  <si>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</si>
  <si>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</si>
  <si>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</si>
  <si>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</si>
  <si>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</si>
  <si>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</si>
  <si>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</si>
  <si>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</si>
  <si>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</si>
  <si>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</si>
  <si>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</si>
  <si>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</si>
  <si>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</si>
  <si>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</si>
  <si>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</si>
  <si>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</si>
  <si>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</si>
  <si>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</si>
  <si>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</si>
  <si>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</si>
  <si>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</si>
  <si>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</si>
  <si>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</si>
  <si>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</si>
  <si>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</si>
  <si>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</si>
  <si>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</si>
  <si>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</si>
  <si>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</si>
  <si>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</si>
  <si>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</si>
  <si>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</si>
  <si>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</si>
  <si>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</si>
  <si>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</si>
  <si>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</si>
  <si>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</si>
  <si>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</si>
  <si>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</si>
  <si>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</si>
  <si>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</si>
  <si>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</si>
  <si>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</si>
  <si>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</si>
  <si>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</si>
  <si>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</si>
  <si>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</si>
  <si>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</si>
  <si>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</si>
  <si>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</si>
  <si>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</si>
  <si>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</si>
  <si>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</si>
  <si>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</si>
  <si>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</si>
  <si>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</si>
  <si>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</si>
  <si>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</si>
  <si>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</si>
  <si>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</si>
  <si>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</si>
  <si>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</si>
  <si>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</si>
  <si>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</si>
  <si>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</si>
  <si>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</si>
  <si>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</si>
  <si>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</si>
  <si>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</si>
  <si>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</si>
  <si>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</si>
  <si>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</si>
  <si>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</si>
  <si>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</si>
  <si>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</si>
  <si>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</si>
  <si>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</si>
  <si>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</si>
  <si>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</si>
  <si>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</si>
  <si>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</si>
  <si>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</si>
  <si>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</si>
  <si>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</si>
  <si>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</si>
  <si>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</si>
  <si>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</si>
  <si>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</si>
  <si>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</si>
  <si>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</si>
  <si>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</si>
  <si>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</si>
  <si>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</si>
  <si>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</si>
  <si>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</si>
  <si>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</si>
  <si>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</si>
  <si>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</si>
  <si>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</si>
  <si>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</si>
  <si>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</si>
  <si>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</si>
  <si>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</si>
  <si>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</si>
  <si>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</si>
  <si>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</si>
  <si>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</si>
  <si>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</si>
  <si>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</si>
  <si>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</si>
  <si>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</si>
  <si>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</si>
  <si>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</si>
  <si>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</si>
  <si>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</si>
  <si>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</si>
  <si>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</si>
  <si>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</si>
  <si>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</si>
  <si>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</si>
  <si>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</si>
  <si>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</si>
  <si>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</si>
  <si>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</si>
  <si>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</si>
  <si>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</si>
  <si>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</si>
  <si>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</si>
  <si>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</si>
  <si>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</si>
  <si>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</si>
  <si>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</si>
  <si>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</si>
  <si>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</si>
  <si>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</si>
  <si>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</si>
  <si>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</si>
  <si>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</si>
  <si>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</si>
  <si>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</si>
  <si>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</si>
  <si>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</si>
  <si>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</si>
  <si>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</si>
  <si>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</si>
  <si>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</si>
  <si>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</si>
  <si>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</si>
  <si>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</si>
  <si>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</si>
  <si>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</si>
  <si>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</si>
  <si>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</si>
  <si>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</si>
  <si>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</si>
  <si>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</si>
  <si>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</si>
  <si>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</si>
  <si>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</si>
  <si>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</si>
  <si>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</si>
  <si>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</si>
  <si>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</si>
  <si>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</si>
  <si>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</si>
  <si>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</si>
  <si>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</si>
  <si>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</si>
  <si>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</si>
  <si>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</si>
  <si>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</si>
  <si>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</si>
  <si>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</si>
  <si>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</si>
  <si>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</si>
  <si>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</si>
  <si>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</si>
  <si>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</si>
  <si>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</si>
  <si>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</si>
  <si>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</si>
  <si>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</si>
  <si>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</si>
  <si>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</si>
  <si>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</si>
  <si>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</si>
  <si>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</si>
  <si>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</si>
  <si>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</si>
  <si>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</si>
  <si>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</si>
  <si>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</si>
  <si>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</si>
  <si>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</si>
  <si>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</si>
  <si>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</si>
  <si>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</si>
  <si>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</si>
  <si>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</si>
  <si>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</si>
  <si>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</si>
  <si>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</si>
  <si>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</si>
  <si>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</si>
  <si>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</si>
  <si>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</si>
  <si>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</si>
  <si>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</si>
  <si>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</si>
  <si>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</si>
  <si>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</si>
  <si>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</si>
  <si>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</si>
  <si>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</si>
  <si>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</si>
  <si>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</si>
  <si>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</si>
  <si>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</si>
  <si>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</si>
  <si>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</si>
  <si>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</si>
  <si>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</si>
  <si>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</si>
  <si>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</si>
  <si>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</si>
  <si>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</si>
  <si>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</si>
  <si>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</si>
  <si>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</si>
  <si>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</si>
  <si>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</si>
  <si>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</si>
  <si>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</si>
  <si>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</si>
  <si>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</si>
  <si>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</si>
  <si>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</si>
  <si>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</si>
  <si>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</si>
  <si>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</si>
  <si>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</si>
  <si>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</si>
  <si>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</si>
  <si>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</si>
  <si>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</si>
  <si>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</si>
  <si>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</si>
  <si>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</si>
  <si>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</si>
  <si>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</si>
  <si>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</si>
  <si>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</si>
  <si>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</si>
  <si>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</si>
  <si>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</si>
  <si>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</si>
  <si>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</si>
  <si>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</si>
  <si>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</si>
  <si>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</si>
  <si>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</si>
  <si>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</si>
  <si>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</si>
  <si>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</si>
  <si>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</si>
  <si>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</si>
  <si>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</si>
  <si>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</si>
  <si>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</si>
  <si>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</si>
  <si>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</si>
  <si>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</si>
  <si>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</si>
  <si>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</si>
  <si>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</si>
  <si>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</si>
  <si>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</si>
  <si>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</si>
  <si>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</si>
  <si>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</si>
  <si>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</si>
  <si>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</si>
  <si>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</si>
  <si>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</si>
  <si>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</si>
  <si>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</si>
  <si>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</si>
  <si>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</si>
  <si>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</si>
  <si>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</si>
  <si>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</si>
  <si>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</si>
  <si>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</si>
  <si>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</si>
  <si>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</si>
  <si>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</si>
  <si>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</si>
  <si>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</si>
  <si>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</si>
  <si>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</si>
  <si>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</si>
  <si>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</si>
  <si>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</si>
  <si>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</si>
  <si>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</si>
  <si>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</si>
  <si>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</si>
  <si>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</si>
  <si>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</si>
  <si>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</si>
  <si>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</si>
  <si>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</si>
  <si>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</si>
  <si>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</si>
  <si>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</si>
  <si>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</si>
  <si>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</si>
  <si>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</si>
  <si>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</si>
  <si>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</si>
  <si>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</si>
  <si>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</si>
  <si>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</si>
  <si>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</si>
  <si>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</si>
  <si>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</si>
  <si>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</si>
  <si>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</si>
  <si>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</si>
  <si>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</si>
  <si>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</si>
  <si>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</si>
  <si>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</si>
  <si>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</si>
  <si>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</si>
  <si>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</si>
  <si>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</si>
  <si>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</si>
  <si>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</si>
  <si>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</si>
  <si>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</si>
  <si>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</si>
  <si>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</si>
  <si>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</si>
  <si>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</si>
  <si>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</si>
  <si>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</si>
  <si>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</si>
  <si>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</si>
  <si>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</si>
  <si>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</si>
  <si>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</si>
  <si>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</si>
  <si>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</si>
  <si>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</si>
  <si>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</si>
  <si>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</si>
  <si>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</si>
  <si>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</si>
  <si>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</si>
  <si>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</si>
  <si>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</si>
  <si>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</si>
  <si>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</si>
  <si>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</si>
  <si>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</si>
  <si>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</si>
  <si>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</si>
  <si>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</si>
  <si>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</si>
  <si>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</si>
  <si>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</si>
  <si>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</si>
  <si>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</si>
  <si>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</si>
  <si>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</si>
  <si>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</si>
  <si>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</si>
  <si>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</si>
  <si>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</si>
  <si>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</si>
  <si>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</si>
  <si>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</si>
  <si>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</si>
  <si>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</si>
  <si>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</si>
  <si>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</si>
  <si>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</si>
  <si>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</si>
  <si>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</si>
  <si>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</si>
  <si>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</si>
  <si>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</si>
  <si>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</si>
  <si>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</si>
  <si>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</si>
  <si>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</si>
  <si>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</si>
  <si>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</si>
  <si>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</si>
  <si>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</si>
  <si>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</si>
  <si>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</si>
  <si>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</si>
  <si>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</si>
  <si>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</si>
  <si>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</si>
  <si>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</si>
  <si>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</si>
  <si>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</si>
  <si>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</si>
  <si>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</si>
  <si>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</si>
  <si>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</si>
  <si>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</si>
  <si>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</si>
  <si>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</si>
  <si>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</si>
  <si>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</si>
  <si>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</si>
  <si>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</si>
  <si>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</si>
  <si>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</si>
  <si>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</si>
  <si>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</si>
  <si>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</si>
  <si>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</si>
  <si>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</si>
  <si>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</si>
  <si>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</si>
  <si>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</si>
  <si>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</si>
  <si>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</si>
  <si>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</si>
  <si>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</si>
  <si>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</si>
  <si>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</si>
  <si>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</si>
  <si>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</si>
  <si>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</si>
  <si>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</si>
  <si>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</si>
  <si>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</si>
  <si>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</si>
  <si>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</si>
  <si>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</si>
  <si>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</si>
  <si>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</si>
  <si>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</si>
  <si>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</si>
  <si>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</si>
  <si>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</si>
  <si>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</si>
  <si>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</si>
  <si>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</si>
  <si>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</si>
  <si>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</si>
  <si>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</si>
  <si>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</si>
  <si>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</si>
  <si>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</si>
  <si>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</si>
  <si>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</si>
  <si>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</si>
  <si>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</si>
  <si>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</si>
  <si>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</si>
  <si>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</si>
  <si>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</si>
  <si>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</si>
  <si>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</si>
  <si>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</si>
  <si>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</si>
  <si>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</si>
  <si>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</si>
  <si>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</si>
  <si>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</si>
  <si>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</si>
  <si>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</si>
  <si>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</si>
  <si>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</si>
  <si>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</si>
  <si>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</si>
  <si>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</si>
  <si>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</si>
  <si>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</si>
  <si>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</si>
  <si>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</si>
  <si>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</si>
  <si>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</si>
  <si>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</si>
  <si>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</si>
  <si>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</si>
  <si>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</si>
  <si>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</si>
  <si>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</si>
  <si>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</si>
  <si>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</si>
  <si>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</si>
  <si>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</si>
  <si>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</si>
  <si>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</si>
  <si>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</si>
  <si>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</si>
  <si>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</si>
  <si>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</si>
  <si>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</si>
  <si>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</si>
  <si>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</si>
  <si>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</si>
  <si>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</si>
  <si>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</si>
  <si>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</si>
  <si>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</si>
  <si>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</si>
  <si>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</si>
  <si>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</si>
  <si>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</si>
  <si>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</si>
  <si>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</si>
  <si>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</si>
  <si>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</si>
  <si>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</si>
  <si>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</si>
  <si>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</si>
  <si>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</si>
  <si>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</si>
  <si>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</si>
  <si>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</si>
  <si>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</si>
  <si>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</si>
  <si>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</si>
  <si>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</si>
  <si>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</si>
  <si>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</si>
  <si>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</si>
  <si>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</si>
  <si>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</si>
  <si>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</si>
  <si>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</si>
  <si>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</si>
  <si>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</si>
  <si>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</si>
  <si>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</si>
  <si>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</si>
  <si>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</si>
  <si>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</si>
  <si>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</si>
  <si>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</si>
  <si>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</si>
  <si>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</si>
  <si>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</si>
  <si>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</si>
  <si>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</si>
  <si>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</si>
  <si>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</si>
  <si>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</si>
  <si>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</si>
  <si>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</si>
  <si>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</si>
  <si>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</si>
  <si>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</si>
  <si>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</si>
  <si>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</si>
  <si>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</si>
  <si>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</si>
  <si>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</si>
  <si>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</si>
  <si>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</si>
  <si>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</si>
  <si>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</si>
  <si>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</si>
  <si>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</si>
  <si>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</si>
  <si>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</si>
  <si>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</si>
  <si>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</si>
  <si>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</si>
  <si>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</si>
  <si>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</si>
  <si>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</si>
  <si>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</si>
  <si>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</si>
  <si>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</si>
  <si>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</si>
  <si>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</si>
  <si>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</si>
  <si>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</si>
  <si>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</si>
  <si>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</si>
  <si>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</si>
  <si>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</si>
  <si>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</si>
  <si>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</si>
  <si>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</si>
  <si>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</si>
  <si>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</si>
  <si>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</si>
  <si>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</si>
  <si>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</si>
  <si>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</si>
  <si>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</si>
  <si>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</si>
  <si>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</si>
  <si>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</si>
  <si>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</si>
  <si>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</si>
  <si>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</si>
  <si>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</si>
  <si>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</si>
  <si>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</si>
  <si>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</si>
  <si>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</si>
  <si>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</si>
  <si>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</si>
  <si>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</si>
  <si>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</si>
  <si>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</si>
  <si>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</si>
  <si>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</si>
  <si>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</si>
  <si>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</si>
  <si>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</si>
  <si>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</si>
  <si>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</si>
  <si>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</si>
  <si>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</si>
  <si>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</si>
  <si>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</si>
  <si>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</si>
  <si>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</si>
  <si>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</si>
  <si>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</si>
  <si>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</si>
  <si>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</si>
  <si>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</si>
  <si>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</si>
  <si>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</si>
  <si>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</si>
  <si>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</si>
  <si>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</si>
  <si>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</si>
  <si>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</si>
  <si>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</si>
  <si>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</si>
  <si>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</si>
  <si>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</si>
  <si>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</si>
  <si>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</si>
  <si>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</si>
  <si>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</si>
  <si>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</si>
  <si>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</si>
  <si>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</si>
  <si>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</si>
  <si>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</si>
  <si>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</si>
  <si>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</si>
  <si>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</si>
  <si>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</si>
  <si>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</si>
  <si>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</si>
  <si>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</si>
  <si>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</si>
  <si>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</si>
  <si>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</si>
  <si>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</si>
  <si>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</si>
  <si>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</si>
  <si>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</si>
  <si>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</si>
  <si>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</si>
  <si>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</si>
  <si>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</si>
  <si>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</si>
  <si>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</si>
  <si>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</si>
  <si>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</si>
  <si>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</si>
  <si>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</si>
  <si>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</si>
  <si>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</si>
  <si>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</si>
  <si>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</si>
  <si>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</si>
  <si>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</si>
  <si>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</si>
  <si>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</si>
  <si>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</si>
  <si>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</si>
  <si>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</si>
  <si>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</si>
  <si>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</si>
  <si>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</si>
  <si>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</si>
  <si>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</si>
  <si>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</si>
  <si>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</si>
  <si>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</si>
  <si>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</si>
  <si>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</si>
  <si>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</si>
  <si>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</si>
  <si>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</si>
  <si>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</si>
  <si>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</si>
  <si>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</si>
  <si>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</si>
  <si>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</si>
  <si>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</si>
  <si>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</si>
  <si>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</si>
  <si>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</si>
  <si>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</si>
  <si>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</si>
  <si>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</si>
  <si>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</si>
  <si>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</si>
  <si>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</si>
  <si>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</si>
  <si>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</si>
  <si>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</si>
  <si>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</si>
  <si>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</si>
  <si>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</si>
  <si>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</si>
  <si>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</si>
  <si>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</si>
  <si>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</si>
  <si>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</si>
  <si>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</si>
  <si>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</si>
  <si>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</si>
  <si>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</si>
  <si>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</si>
  <si>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</si>
  <si>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</si>
  <si>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</si>
  <si>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</si>
  <si>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</si>
  <si>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</si>
  <si>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</si>
  <si>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</si>
  <si>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</si>
  <si>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</si>
  <si>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</si>
  <si>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</si>
  <si>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</si>
  <si>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</si>
  <si>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</si>
  <si>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</si>
  <si>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</si>
  <si>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</si>
  <si>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</si>
  <si>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</si>
  <si>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</si>
  <si>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</si>
  <si>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</si>
  <si>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</si>
  <si>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</si>
  <si>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</si>
  <si>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</si>
  <si>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</si>
  <si>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</si>
  <si>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</si>
  <si>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</si>
  <si>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</si>
  <si>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</si>
  <si>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</si>
  <si>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</si>
  <si>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</si>
  <si>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</si>
  <si>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</si>
  <si>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</si>
  <si>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</si>
  <si>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</si>
  <si>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</si>
  <si>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</si>
  <si>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</si>
  <si>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</si>
  <si>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</si>
  <si>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</si>
  <si>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</si>
  <si>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</si>
  <si>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</si>
  <si>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</si>
  <si>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</si>
  <si>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</si>
  <si>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</si>
  <si>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</si>
  <si>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</si>
  <si>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</si>
  <si>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</si>
  <si>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</si>
  <si>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</si>
  <si>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</si>
  <si>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</si>
  <si>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</si>
  <si>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</si>
  <si>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</si>
  <si>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</si>
  <si>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</si>
  <si>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</si>
  <si>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</si>
  <si>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</si>
  <si>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</si>
  <si>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</si>
  <si>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</si>
  <si>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</si>
  <si>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</si>
  <si>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</si>
  <si>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</si>
  <si>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</si>
  <si>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</si>
  <si>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</si>
  <si>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</si>
  <si>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</si>
  <si>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</si>
  <si>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</si>
  <si>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</si>
  <si>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</si>
  <si>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</si>
  <si>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</si>
  <si>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</si>
  <si>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</si>
  <si>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</si>
  <si>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</si>
  <si>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</si>
  <si>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</si>
  <si>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</si>
  <si>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</si>
  <si>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</si>
  <si>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</si>
  <si>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</si>
  <si>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</si>
  <si>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</si>
  <si>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</si>
  <si>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</si>
  <si>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</si>
  <si>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</si>
  <si>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</si>
  <si>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</si>
  <si>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</si>
  <si>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</si>
  <si>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</si>
  <si>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</si>
  <si>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</si>
  <si>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</si>
  <si>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</si>
  <si>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</si>
  <si>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</si>
  <si>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</si>
  <si>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</si>
  <si>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</si>
  <si>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</si>
  <si>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</si>
  <si>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</si>
  <si>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</si>
  <si>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</si>
  <si>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</si>
  <si>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</si>
  <si>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</si>
  <si>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</si>
  <si>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</si>
  <si>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</si>
  <si>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</si>
  <si>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</si>
  <si>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</si>
  <si>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</si>
  <si>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</si>
  <si>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</si>
  <si>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</si>
  <si>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</si>
  <si>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</si>
  <si>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</si>
  <si>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</si>
  <si>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</si>
  <si>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</si>
  <si>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</si>
  <si>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</si>
  <si>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</si>
  <si>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</si>
  <si>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</si>
  <si>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</si>
  <si>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</si>
  <si>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</si>
  <si>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</si>
  <si>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</si>
  <si>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</si>
  <si>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</si>
  <si>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</si>
  <si>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</si>
  <si>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</si>
  <si>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</si>
  <si>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</si>
  <si>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</si>
  <si>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</si>
  <si>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</si>
  <si>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</si>
  <si>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</si>
  <si>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</si>
  <si>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</si>
  <si>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</si>
  <si>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</si>
  <si>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</si>
  <si>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</si>
  <si>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</si>
  <si>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</si>
  <si>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</si>
  <si>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</si>
  <si>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</si>
  <si>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</si>
  <si>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</si>
  <si>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</si>
  <si>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</si>
  <si>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</si>
  <si>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</si>
  <si>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</si>
  <si>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</si>
  <si>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</si>
  <si>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</si>
  <si>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</si>
  <si>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</si>
  <si>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</si>
  <si>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</si>
  <si>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</si>
  <si>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</si>
  <si>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</si>
  <si>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</si>
  <si>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</si>
  <si>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</si>
  <si>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</si>
  <si>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</si>
  <si>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</si>
  <si>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</si>
  <si>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</si>
  <si>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</si>
  <si>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</si>
  <si>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</si>
  <si>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</si>
  <si>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</si>
  <si>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</si>
  <si>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</si>
  <si>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</si>
  <si>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</si>
  <si>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</si>
  <si>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</si>
  <si>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</si>
  <si>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</si>
  <si>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</si>
  <si>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</si>
  <si>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</si>
  <si>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</si>
  <si>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</si>
  <si>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</si>
  <si>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</si>
  <si>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</si>
  <si>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</si>
  <si>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</si>
  <si>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</si>
  <si>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</si>
  <si>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</si>
  <si>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</si>
  <si>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</si>
  <si>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</si>
  <si>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</si>
  <si>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</si>
  <si>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</si>
  <si>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</si>
  <si>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</si>
  <si>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</si>
  <si>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</si>
  <si>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</si>
  <si>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</si>
  <si>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</si>
  <si>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</si>
  <si>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</si>
  <si>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</si>
  <si>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</si>
  <si>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</si>
  <si>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</si>
  <si>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</si>
  <si>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</si>
  <si>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</si>
  <si>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</si>
  <si>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</si>
  <si>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</si>
  <si>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</si>
  <si>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</si>
  <si>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</si>
  <si>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</si>
  <si>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</si>
  <si>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</si>
  <si>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</si>
  <si>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</si>
  <si>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</si>
  <si>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</si>
  <si>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</si>
  <si>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</si>
  <si>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</si>
  <si>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</si>
  <si>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</si>
  <si>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</si>
  <si>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</si>
  <si>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</si>
  <si>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</si>
  <si>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</si>
  <si>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</si>
  <si>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</si>
  <si>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</si>
  <si>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</si>
  <si>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</si>
  <si>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</si>
  <si>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</si>
  <si>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</si>
  <si>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</si>
  <si>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</si>
  <si>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</si>
  <si>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</si>
  <si>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</si>
  <si>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</si>
  <si>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</si>
  <si>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</si>
  <si>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</si>
  <si>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</si>
  <si>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</si>
  <si>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</si>
  <si>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</si>
  <si>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</si>
  <si>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</si>
  <si>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</si>
  <si>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</si>
  <si>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</si>
  <si>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</si>
  <si>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</si>
  <si>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</si>
  <si>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</si>
  <si>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</si>
  <si>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</si>
  <si>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</si>
  <si>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</si>
  <si>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</si>
  <si>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</si>
  <si>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</si>
  <si>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</si>
  <si>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</si>
  <si>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</si>
  <si>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</si>
  <si>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</si>
  <si>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</si>
  <si>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</si>
  <si>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</si>
  <si>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</si>
  <si>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</si>
  <si>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</si>
  <si>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</si>
  <si>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</si>
  <si>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</si>
  <si>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</si>
  <si>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</si>
  <si>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</si>
  <si>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</si>
  <si>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</si>
  <si>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</si>
  <si>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</si>
  <si>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</si>
  <si>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</si>
  <si>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</si>
  <si>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</si>
  <si>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</si>
  <si>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</si>
  <si>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</si>
  <si>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</si>
  <si>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</si>
  <si>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</si>
  <si>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</si>
  <si>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</si>
  <si>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</si>
  <si>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</si>
  <si>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</si>
  <si>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</si>
  <si>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</si>
  <si>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</si>
  <si>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</si>
  <si>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</si>
  <si>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</si>
  <si>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</si>
  <si>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</si>
  <si>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</si>
  <si>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</si>
  <si>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</si>
  <si>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</si>
  <si>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</si>
  <si>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</si>
  <si>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</si>
  <si>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</si>
  <si>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</si>
  <si>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</si>
  <si>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</si>
  <si>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</si>
  <si>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</si>
  <si>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</si>
  <si>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</si>
  <si>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</si>
  <si>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</si>
  <si>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</si>
  <si>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</si>
  <si>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</si>
  <si>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</si>
  <si>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</si>
  <si>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</si>
  <si>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</si>
  <si>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</si>
  <si>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</si>
  <si>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</si>
  <si>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</si>
  <si>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</si>
  <si>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</si>
  <si>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</si>
  <si>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</si>
  <si>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</si>
  <si>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</si>
  <si>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</si>
  <si>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</si>
  <si>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</si>
  <si>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</si>
  <si>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</si>
  <si>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</si>
  <si>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</si>
  <si>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</si>
  <si>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</si>
  <si>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</si>
  <si>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</si>
  <si>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</si>
  <si>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</si>
  <si>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</si>
  <si>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</si>
  <si>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</si>
  <si>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</si>
  <si>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</si>
  <si>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</si>
  <si>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</si>
  <si>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</si>
  <si>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</si>
  <si>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</si>
  <si>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</si>
  <si>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</si>
  <si>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</si>
  <si>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</si>
  <si>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</si>
  <si>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</si>
  <si>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</si>
  <si>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</si>
  <si>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</si>
  <si>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</si>
  <si>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</si>
  <si>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</si>
  <si>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</si>
  <si>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</si>
  <si>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</si>
  <si>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</si>
  <si>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</si>
  <si>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</si>
  <si>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</si>
  <si>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</si>
  <si>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</si>
  <si>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</si>
  <si>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</si>
  <si>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</si>
  <si>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</si>
  <si>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</si>
  <si>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</si>
  <si>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</si>
  <si>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</si>
  <si>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</si>
  <si>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</si>
  <si>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</si>
  <si>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</si>
  <si>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</si>
  <si>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</si>
  <si>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</si>
  <si>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</si>
  <si>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</si>
  <si>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</si>
  <si>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</si>
  <si>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</si>
  <si>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</si>
  <si>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</si>
  <si>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</si>
  <si>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</si>
  <si>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</si>
  <si>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</si>
  <si>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</si>
  <si>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</si>
  <si>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</si>
  <si>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</si>
  <si>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</si>
  <si>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</si>
  <si>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</si>
  <si>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</si>
  <si>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</si>
  <si>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</si>
  <si>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</si>
  <si>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</si>
  <si>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</si>
  <si>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</si>
  <si>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</si>
  <si>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</si>
  <si>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</si>
  <si>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</si>
  <si>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</si>
  <si>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</si>
  <si>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</si>
  <si>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</si>
  <si>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</si>
  <si>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</si>
  <si>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</si>
  <si>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</si>
  <si>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</si>
  <si>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</si>
  <si>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</si>
  <si>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</si>
  <si>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</si>
  <si>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</si>
  <si>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</si>
  <si>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</si>
  <si>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</si>
  <si>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</si>
  <si>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</si>
  <si>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</si>
  <si>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</si>
  <si>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</si>
  <si>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</si>
  <si>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</si>
  <si>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</si>
  <si>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</si>
  <si>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</si>
  <si>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</si>
  <si>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</si>
  <si>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</si>
  <si>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</si>
  <si>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</si>
  <si>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</si>
  <si>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</si>
  <si>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</si>
  <si>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</si>
  <si>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</si>
  <si>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</si>
  <si>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</si>
  <si>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</si>
  <si>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</si>
  <si>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</si>
  <si>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</si>
  <si>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</si>
  <si>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</si>
  <si>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</si>
  <si>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</si>
  <si>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</si>
  <si>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</si>
  <si>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</si>
  <si>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</si>
  <si>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</si>
  <si>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</si>
  <si>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</si>
  <si>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</si>
  <si>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</si>
  <si>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</si>
  <si>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</si>
  <si>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</si>
  <si>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</si>
  <si>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</si>
  <si>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</si>
  <si>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</si>
  <si>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</si>
  <si>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</si>
  <si>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</si>
  <si>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</si>
  <si>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</si>
  <si>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</si>
  <si>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</si>
  <si>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</si>
  <si>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</si>
  <si>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</si>
  <si>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</si>
  <si>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</si>
  <si>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</si>
  <si>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</si>
  <si>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</si>
  <si>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</si>
  <si>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</si>
  <si>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</si>
  <si>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</si>
  <si>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</si>
  <si>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</si>
  <si>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</si>
  <si>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</si>
  <si>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</si>
  <si>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</si>
  <si>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</si>
  <si>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</si>
  <si>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</si>
  <si>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</si>
  <si>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</si>
  <si>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</si>
  <si>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</si>
  <si>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</si>
  <si>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</si>
  <si>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</si>
  <si>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</si>
  <si>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</si>
  <si>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</si>
  <si>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</si>
  <si>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</si>
  <si>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</si>
  <si>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</si>
  <si>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</si>
  <si>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</si>
  <si>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</si>
  <si>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</si>
  <si>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</si>
  <si>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</si>
  <si>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</si>
  <si>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</si>
  <si>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</si>
  <si>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</si>
  <si>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</si>
  <si>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</si>
  <si>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</si>
  <si>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</si>
  <si>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</si>
  <si>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</si>
  <si>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</si>
  <si>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</si>
  <si>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</si>
  <si>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</si>
  <si>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</si>
  <si>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</si>
  <si>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</si>
  <si>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</si>
  <si>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</si>
  <si>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</si>
  <si>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</si>
  <si>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</si>
  <si>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</si>
  <si>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</si>
  <si>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</si>
  <si>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</si>
  <si>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</si>
  <si>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</si>
  <si>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</si>
  <si>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</si>
  <si>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</si>
  <si>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</si>
  <si>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</si>
  <si>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</si>
  <si>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</si>
  <si>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</si>
  <si>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</si>
  <si>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</si>
  <si>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</si>
  <si>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</si>
  <si>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</si>
  <si>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</si>
  <si>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</si>
  <si>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</si>
  <si>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</si>
  <si>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</si>
  <si>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</si>
  <si>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</si>
  <si>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</si>
  <si>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</si>
  <si>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</si>
  <si>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</si>
  <si>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</si>
  <si>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</si>
  <si>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</si>
  <si>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</si>
  <si>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</si>
  <si>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</si>
  <si>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</si>
  <si>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</si>
  <si>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</si>
  <si>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</si>
  <si>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</si>
  <si>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</si>
  <si>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</si>
  <si>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</si>
  <si>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</si>
  <si>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</si>
  <si>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</si>
  <si>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</si>
  <si>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</si>
  <si>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</si>
  <si>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</si>
  <si>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</si>
  <si>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</si>
  <si>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</si>
  <si>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</si>
  <si>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</si>
  <si>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</si>
  <si>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</si>
  <si>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</si>
  <si>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</si>
  <si>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</si>
  <si>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</si>
  <si>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</si>
  <si>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</si>
  <si>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</si>
  <si>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</si>
  <si>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</si>
  <si>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</si>
  <si>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</si>
  <si>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</si>
  <si>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</si>
  <si>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</si>
  <si>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</si>
  <si>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</si>
  <si>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</si>
  <si>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</si>
  <si>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</si>
  <si>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</si>
  <si>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</si>
  <si>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</si>
  <si>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</si>
  <si>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</si>
  <si>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</si>
  <si>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</si>
  <si>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</si>
  <si>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</si>
  <si>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</si>
  <si>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</si>
  <si>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</si>
  <si>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</si>
  <si>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</si>
  <si>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</si>
  <si>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</si>
  <si>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</si>
  <si>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</si>
  <si>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</si>
  <si>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</si>
  <si>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</si>
  <si>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</si>
  <si>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</si>
  <si>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</si>
  <si>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</si>
  <si>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</si>
  <si>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</si>
  <si>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</si>
  <si>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</si>
  <si>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</si>
  <si>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</si>
  <si>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</si>
  <si>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</si>
  <si>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</si>
  <si>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</si>
  <si>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</si>
  <si>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</si>
  <si>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</si>
  <si>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</si>
  <si>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</si>
  <si>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</si>
  <si>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</si>
  <si>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</si>
  <si>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</si>
  <si>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</si>
  <si>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</si>
  <si>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</si>
  <si>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</si>
  <si>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</si>
  <si>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</si>
  <si>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</si>
  <si>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</si>
  <si>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</si>
  <si>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</si>
  <si>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</si>
  <si>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</si>
  <si>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</si>
  <si>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</si>
  <si>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</si>
  <si>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</si>
  <si>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</si>
  <si>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</si>
  <si>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</si>
  <si>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</si>
  <si>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</si>
  <si>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</si>
  <si>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</si>
  <si>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</si>
  <si>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</si>
  <si>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</si>
  <si>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</si>
  <si>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</si>
  <si>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</si>
  <si>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</si>
  <si>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</si>
  <si>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</si>
  <si>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</si>
  <si>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</si>
  <si>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</si>
  <si>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</si>
  <si>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</si>
  <si>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</si>
  <si>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</si>
  <si>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</si>
  <si>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</si>
  <si>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</si>
  <si>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</si>
  <si>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</si>
  <si>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</si>
  <si>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</si>
  <si>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</si>
  <si>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</si>
  <si>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</si>
  <si>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</si>
  <si>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</si>
  <si>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</si>
  <si>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</si>
  <si>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</si>
  <si>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</si>
  <si>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</si>
  <si>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</si>
  <si>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</si>
  <si>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</si>
  <si>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</si>
  <si>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</si>
  <si>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</si>
  <si>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</si>
  <si>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</si>
  <si>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</si>
  <si>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</si>
  <si>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</si>
  <si>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</si>
  <si>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</si>
  <si>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</si>
  <si>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</si>
  <si>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</si>
  <si>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</si>
  <si>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</si>
  <si>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</si>
  <si>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</si>
  <si>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</si>
  <si>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</si>
  <si>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</si>
  <si>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</si>
  <si>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</si>
  <si>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</si>
  <si>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</si>
  <si>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</si>
  <si>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</si>
  <si>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</si>
  <si>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</si>
  <si>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</si>
  <si>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</si>
  <si>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</si>
  <si>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</si>
  <si>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</si>
  <si>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</si>
  <si>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</si>
  <si>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</si>
  <si>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</si>
  <si>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</si>
  <si>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</si>
  <si>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</si>
  <si>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</si>
  <si>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</si>
  <si>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</si>
  <si>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</si>
  <si>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</si>
  <si>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</si>
  <si>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</si>
  <si>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</si>
  <si>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</si>
  <si>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</si>
  <si>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</si>
  <si>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</si>
  <si>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</si>
  <si>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</si>
  <si>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</si>
  <si>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</si>
  <si>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</si>
  <si>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</si>
  <si>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</si>
  <si>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</si>
  <si>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</si>
  <si>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</si>
  <si>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</si>
  <si>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</si>
  <si>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</si>
  <si>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</si>
  <si>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</si>
  <si>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</si>
  <si>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</si>
  <si>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</si>
  <si>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</si>
  <si>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</si>
  <si>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</si>
  <si>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</si>
  <si>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</si>
  <si>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</si>
  <si>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</si>
  <si>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</si>
  <si>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</si>
  <si>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</si>
  <si>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</si>
  <si>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</si>
  <si>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</si>
  <si>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</si>
  <si>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</si>
  <si>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</si>
  <si>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</si>
  <si>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</si>
  <si>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</si>
  <si>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</si>
  <si>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</si>
  <si>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</si>
  <si>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</si>
  <si>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</si>
  <si>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</si>
  <si>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</si>
  <si>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</si>
  <si>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</si>
  <si>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</si>
  <si>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</si>
  <si>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</si>
  <si>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</si>
  <si>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</si>
  <si>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</si>
  <si>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</si>
  <si>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</si>
  <si>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</si>
  <si>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</si>
  <si>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</si>
  <si>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</si>
  <si>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</si>
  <si>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</si>
  <si>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</si>
  <si>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</si>
  <si>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</si>
  <si>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</si>
  <si>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</si>
  <si>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</si>
  <si>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</si>
  <si>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</si>
  <si>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</si>
  <si>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</si>
  <si>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</si>
  <si>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</si>
  <si>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</si>
  <si>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</si>
  <si>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</si>
  <si>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</si>
  <si>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</si>
  <si>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</si>
  <si>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</si>
  <si>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</si>
  <si>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</si>
  <si>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</si>
  <si>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</si>
  <si>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</si>
  <si>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</si>
  <si>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</si>
  <si>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</si>
  <si>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</si>
  <si>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</si>
  <si>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</si>
  <si>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</si>
  <si>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</si>
  <si>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</si>
  <si>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</si>
  <si>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</si>
  <si>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</si>
  <si>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</si>
  <si>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</si>
  <si>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</si>
  <si>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</si>
  <si>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</si>
  <si>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</si>
  <si>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</si>
  <si>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</si>
  <si>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</si>
  <si>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</si>
  <si>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</si>
  <si>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</si>
  <si>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</si>
  <si>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</si>
  <si>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</si>
  <si>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</si>
  <si>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</si>
  <si>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</si>
  <si>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</si>
  <si>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</si>
  <si>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</si>
  <si>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</si>
  <si>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</si>
  <si>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</si>
  <si>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</si>
  <si>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</si>
  <si>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</si>
  <si>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</si>
  <si>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</si>
  <si>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</si>
  <si>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</si>
  <si>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</si>
  <si>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</si>
  <si>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</si>
  <si>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</si>
  <si>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</si>
  <si>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</si>
  <si>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</si>
  <si>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</si>
  <si>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</si>
  <si>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</si>
  <si>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</si>
  <si>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</si>
  <si>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</si>
  <si>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</si>
  <si>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</si>
  <si>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</si>
  <si>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</si>
  <si>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</si>
  <si>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</si>
  <si>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</si>
  <si>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</si>
  <si>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</si>
  <si>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</si>
  <si>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</si>
  <si>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</si>
  <si>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</si>
  <si>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</si>
  <si>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</si>
  <si>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</si>
  <si>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</si>
  <si>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</si>
  <si>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</si>
  <si>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</si>
  <si>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</si>
  <si>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</si>
  <si>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</si>
  <si>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</si>
  <si>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</si>
  <si>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</si>
  <si>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</si>
  <si>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</si>
  <si>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</si>
  <si>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</si>
  <si>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</si>
  <si>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</si>
  <si>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</si>
  <si>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</si>
  <si>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</si>
  <si>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</si>
  <si>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</si>
  <si>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</si>
  <si>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</si>
  <si>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</si>
  <si>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</si>
  <si>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</si>
  <si>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</si>
  <si>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</si>
  <si>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</si>
  <si>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</si>
  <si>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</si>
  <si>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</si>
  <si>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</si>
  <si>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</si>
  <si>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</si>
  <si>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</si>
  <si>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</si>
  <si>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</si>
  <si>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</si>
  <si>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</si>
  <si>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</si>
  <si>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</si>
  <si>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</si>
  <si>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</si>
  <si>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</si>
  <si>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</si>
  <si>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</si>
  <si>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</si>
  <si>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</si>
  <si>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</si>
  <si>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</si>
  <si>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</si>
  <si>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</si>
  <si>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</si>
  <si>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</si>
  <si>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</si>
  <si>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</si>
  <si>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</si>
  <si>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</si>
  <si>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</si>
  <si>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</si>
  <si>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</si>
  <si>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</si>
  <si>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</si>
  <si>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</si>
  <si>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</si>
  <si>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</si>
  <si>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</si>
  <si>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</si>
  <si>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</si>
  <si>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</si>
  <si>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</si>
  <si>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</si>
  <si>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</si>
  <si>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</si>
  <si>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</si>
  <si>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</si>
  <si>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</si>
  <si>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</si>
  <si>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</si>
  <si>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</si>
  <si>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</si>
  <si>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</si>
  <si>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</si>
  <si>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</si>
  <si>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</si>
  <si>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</si>
  <si>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</si>
  <si>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</si>
  <si>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</si>
  <si>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</si>
  <si>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</si>
  <si>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</si>
  <si>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</si>
  <si>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</si>
  <si>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</si>
  <si>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</si>
  <si>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</si>
  <si>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</si>
  <si>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</si>
  <si>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</si>
  <si>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</si>
  <si>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</si>
  <si>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</si>
  <si>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</si>
  <si>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</si>
  <si>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</si>
  <si>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</si>
  <si>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</si>
  <si>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</si>
  <si>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</si>
  <si>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</si>
  <si>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</si>
  <si>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</si>
  <si>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</si>
  <si>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</si>
  <si>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</si>
  <si>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</si>
  <si>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</si>
  <si>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</si>
  <si>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</si>
  <si>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</si>
  <si>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</si>
  <si>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</si>
  <si>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</si>
  <si>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</si>
  <si>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</si>
  <si>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</si>
  <si>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</si>
  <si>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</si>
  <si>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</si>
  <si>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</si>
  <si>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</si>
  <si>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</si>
  <si>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</si>
  <si>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</si>
  <si>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</si>
  <si>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</si>
  <si>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</si>
  <si>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</si>
  <si>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</si>
  <si>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</si>
  <si>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</si>
  <si>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</si>
  <si>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</si>
  <si>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</si>
  <si>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</si>
  <si>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</si>
  <si>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</si>
  <si>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</si>
  <si>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</si>
  <si>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</si>
  <si>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</si>
  <si>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</si>
  <si>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</si>
  <si>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</si>
  <si>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</si>
  <si>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</si>
  <si>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</si>
  <si>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</si>
  <si>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</si>
  <si>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</si>
  <si>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</si>
  <si>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</si>
  <si>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</si>
  <si>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</si>
  <si>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</si>
  <si>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</si>
  <si>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</si>
  <si>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</si>
  <si>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</si>
  <si>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</si>
  <si>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</si>
  <si>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</si>
  <si>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</si>
  <si>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</si>
  <si>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</si>
  <si>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</si>
  <si>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</si>
  <si>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</si>
  <si>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</si>
  <si>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</si>
  <si>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</si>
  <si>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</si>
  <si>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</si>
  <si>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</si>
  <si>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</si>
  <si>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</si>
  <si>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</si>
  <si>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</si>
  <si>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</si>
  <si>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</si>
  <si>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</si>
  <si>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</si>
  <si>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</si>
  <si>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</si>
  <si>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</si>
  <si>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</si>
  <si>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</si>
  <si>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</si>
  <si>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</si>
  <si>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</si>
  <si>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</si>
  <si>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</si>
  <si>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</si>
  <si>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</si>
  <si>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</si>
  <si>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</si>
  <si>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</si>
  <si>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</si>
  <si>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</si>
  <si>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</si>
  <si>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</si>
  <si>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</si>
  <si>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</si>
  <si>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</si>
  <si>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</si>
  <si>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</si>
  <si>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</si>
  <si>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</si>
  <si>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</si>
  <si>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</si>
  <si>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</si>
  <si>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</si>
  <si>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</si>
  <si>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</si>
  <si>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</si>
  <si>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</si>
  <si>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</si>
  <si>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</si>
  <si>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</si>
  <si>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</si>
  <si>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</si>
  <si>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</si>
  <si>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</si>
  <si>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</si>
  <si>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</si>
  <si>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</si>
  <si>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</si>
  <si>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</si>
  <si>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</si>
  <si>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</si>
  <si>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</si>
  <si>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</si>
  <si>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</si>
  <si>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</si>
  <si>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</si>
  <si>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</si>
  <si>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</si>
  <si>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</si>
  <si>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</si>
  <si>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</si>
  <si>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</si>
  <si>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</si>
  <si>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</si>
  <si>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</si>
  <si>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</si>
  <si>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</si>
  <si>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</si>
  <si>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</si>
  <si>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</si>
  <si>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</si>
  <si>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</si>
  <si>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</si>
  <si>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</si>
  <si>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</si>
  <si>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</si>
  <si>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</si>
  <si>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</si>
  <si>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</si>
  <si>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</si>
  <si>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</si>
  <si>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</si>
  <si>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</si>
  <si>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</si>
  <si>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</si>
  <si>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</si>
  <si>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</si>
  <si>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</si>
  <si>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</si>
  <si>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</si>
  <si>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</si>
  <si>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</si>
  <si>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</si>
  <si>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</si>
  <si>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</si>
  <si>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</si>
  <si>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</si>
  <si>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</si>
  <si>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</si>
  <si>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</si>
  <si>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</si>
  <si>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</si>
  <si>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</si>
  <si>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</si>
  <si>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</si>
  <si>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</si>
  <si>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</si>
  <si>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</si>
  <si>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</si>
  <si>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</si>
  <si>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</si>
  <si>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</si>
  <si>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</si>
  <si>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</si>
  <si>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</si>
  <si>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</si>
  <si>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</si>
  <si>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</si>
  <si>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</si>
  <si>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</si>
  <si>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</si>
  <si>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</si>
  <si>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</si>
  <si>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</si>
  <si>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</si>
  <si>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</si>
  <si>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</si>
  <si>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</si>
  <si>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</si>
  <si>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</si>
  <si>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</si>
  <si>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</si>
  <si>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</si>
  <si>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</si>
  <si>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</si>
  <si>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</si>
  <si>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</si>
  <si>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</si>
  <si>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</si>
  <si>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</si>
  <si>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</si>
  <si>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</si>
  <si>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</si>
  <si>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</si>
  <si>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</si>
  <si>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</si>
  <si>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</si>
  <si>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</si>
  <si>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</si>
  <si>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</si>
  <si>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</si>
  <si>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</si>
  <si>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</si>
  <si>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</si>
  <si>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</si>
  <si>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</si>
  <si>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</si>
  <si>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</si>
  <si>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</si>
  <si>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</si>
  <si>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</si>
  <si>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</si>
  <si>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</si>
  <si>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</si>
  <si>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</si>
  <si>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</si>
  <si>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</si>
  <si>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</si>
  <si>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</si>
  <si>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</si>
  <si>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</si>
  <si>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</si>
  <si>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</si>
  <si>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</si>
  <si>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</si>
  <si>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</si>
  <si>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</si>
  <si>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</si>
  <si>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</si>
  <si>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</si>
  <si>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</si>
  <si>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</si>
  <si>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</si>
  <si>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</si>
  <si>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</si>
  <si>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</si>
  <si>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</si>
  <si>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</si>
  <si>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</si>
  <si>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</si>
  <si>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</si>
  <si>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</si>
  <si>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</si>
  <si>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</si>
  <si>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</si>
  <si>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</si>
  <si>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</si>
  <si>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</si>
  <si>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</si>
  <si>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</si>
  <si>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</si>
  <si>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</si>
  <si>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</si>
  <si>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</si>
  <si>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</si>
  <si>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</si>
  <si>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</si>
  <si>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</si>
  <si>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</si>
  <si>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</si>
  <si>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</si>
  <si>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</si>
  <si>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</si>
  <si>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</si>
  <si>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</si>
  <si>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</si>
  <si>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</si>
  <si>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</si>
  <si>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</si>
  <si>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</si>
  <si>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</si>
  <si>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</si>
  <si>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</si>
  <si>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</si>
  <si>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</si>
  <si>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</si>
  <si>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</si>
  <si>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</si>
  <si>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</si>
  <si>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</si>
  <si>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</si>
  <si>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</si>
  <si>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</si>
  <si>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</si>
  <si>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</si>
  <si>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</si>
  <si>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</si>
  <si>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</si>
  <si>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</si>
  <si>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</si>
  <si>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</si>
  <si>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</si>
  <si>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</si>
  <si>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</si>
  <si>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</si>
  <si>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</si>
  <si>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</si>
  <si>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</si>
  <si>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</si>
  <si>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</si>
  <si>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</si>
  <si>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</si>
  <si>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</si>
  <si>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</si>
  <si>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</si>
  <si>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</si>
  <si>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</si>
  <si>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</si>
  <si>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</si>
  <si>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</si>
  <si>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</si>
  <si>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</si>
  <si>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</si>
  <si>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</si>
  <si>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</si>
  <si>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</si>
  <si>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</si>
  <si>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</si>
  <si>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</si>
  <si>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</si>
  <si>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</si>
  <si>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</si>
  <si>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</si>
  <si>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</si>
  <si>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</si>
  <si>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</si>
  <si>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</si>
  <si>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</si>
  <si>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</si>
  <si>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</si>
  <si>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</si>
  <si>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</si>
  <si>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</si>
  <si>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</si>
  <si>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</si>
  <si>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</si>
  <si>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</si>
  <si>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</si>
  <si>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</si>
  <si>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</si>
  <si>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</si>
  <si>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</si>
  <si>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</si>
  <si>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</si>
  <si>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</si>
  <si>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</si>
  <si>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</si>
  <si>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</si>
  <si>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</si>
  <si>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</si>
  <si>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</si>
  <si>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</si>
  <si>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</si>
  <si>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</si>
  <si>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</si>
  <si>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</si>
  <si>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</si>
  <si>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</si>
  <si>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</si>
  <si>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</si>
  <si>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</si>
  <si>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</si>
  <si>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</si>
  <si>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</si>
  <si>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</si>
  <si>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</si>
  <si>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</si>
  <si>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</si>
  <si>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</si>
  <si>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</si>
  <si>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</si>
  <si>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</si>
  <si>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</si>
  <si>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</si>
  <si>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</si>
  <si>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</si>
  <si>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</si>
  <si>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</si>
  <si>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</si>
  <si>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</si>
  <si>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</si>
  <si>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</si>
  <si>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</si>
  <si>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</si>
  <si>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</si>
  <si>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</si>
  <si>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</si>
  <si>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</si>
  <si>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</si>
  <si>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</si>
  <si>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</si>
  <si>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</si>
  <si>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</si>
  <si>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</si>
  <si>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</si>
  <si>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</si>
  <si>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</si>
  <si>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</si>
  <si>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</si>
  <si>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</si>
  <si>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</si>
  <si>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</si>
  <si>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</si>
  <si>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</si>
  <si>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</si>
  <si>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</si>
  <si>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</si>
  <si>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</si>
  <si>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</si>
  <si>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</si>
  <si>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</si>
  <si>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</si>
  <si>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</si>
  <si>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</si>
  <si>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</si>
  <si>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</si>
  <si>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</si>
  <si>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</si>
  <si>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</si>
  <si>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</si>
  <si>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</si>
  <si>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</si>
  <si>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</si>
  <si>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</si>
  <si>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</si>
  <si>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</si>
  <si>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</si>
  <si>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</si>
  <si>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</si>
  <si>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</si>
  <si>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</si>
  <si>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</si>
  <si>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</si>
  <si>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</si>
  <si>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</si>
  <si>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</si>
  <si>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</si>
  <si>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</si>
  <si>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</si>
  <si>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</si>
  <si>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</si>
  <si>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</si>
  <si>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</si>
  <si>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</si>
  <si>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</si>
  <si>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</si>
  <si>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</si>
  <si>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</si>
  <si>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</si>
  <si>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</si>
  <si>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</si>
  <si>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</si>
  <si>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</si>
  <si>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</si>
  <si>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</si>
  <si>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</si>
  <si>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</si>
  <si>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</si>
  <si>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</si>
  <si>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</si>
  <si>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</si>
  <si>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</si>
  <si>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</si>
  <si>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</si>
  <si>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</si>
  <si>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</si>
  <si>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</si>
  <si>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</si>
  <si>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</si>
  <si>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</si>
  <si>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</si>
  <si>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</si>
  <si>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</si>
  <si>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</si>
  <si>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</si>
  <si>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</si>
  <si>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</si>
  <si>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</si>
  <si>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</si>
  <si>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</si>
  <si>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</si>
  <si>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</si>
  <si>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</si>
  <si>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</si>
  <si>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</si>
  <si>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</si>
  <si>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</si>
  <si>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</si>
  <si>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</si>
  <si>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</si>
  <si>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</si>
  <si>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</si>
  <si>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</si>
  <si>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</si>
  <si>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</si>
  <si>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</si>
  <si>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</si>
  <si>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</si>
  <si>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</si>
  <si>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</si>
  <si>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</si>
  <si>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</si>
  <si>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</si>
  <si>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</si>
  <si>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</si>
  <si>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</si>
  <si>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</si>
  <si>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</si>
  <si>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</si>
  <si>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</si>
  <si>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</si>
  <si>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</si>
  <si>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</si>
  <si>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</si>
  <si>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</si>
  <si>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</si>
  <si>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</si>
  <si>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</si>
  <si>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</si>
  <si>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</si>
  <si>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</si>
  <si>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</si>
  <si>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</si>
  <si>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</si>
  <si>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</si>
  <si>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</si>
  <si>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</si>
  <si>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</si>
  <si>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</si>
  <si>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</si>
  <si>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</si>
  <si>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</si>
  <si>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</si>
  <si>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</si>
  <si>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</si>
  <si>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</si>
  <si>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</si>
  <si>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</si>
  <si>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</si>
  <si>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</si>
  <si>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</si>
  <si>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</si>
  <si>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</si>
  <si>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</si>
  <si>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</si>
  <si>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</si>
  <si>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</si>
  <si>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</si>
  <si>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</si>
  <si>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</si>
  <si>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</si>
  <si>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</si>
  <si>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</si>
  <si>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</si>
  <si>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</si>
  <si>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</si>
  <si>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</si>
  <si>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</si>
  <si>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</si>
  <si>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</si>
  <si>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</si>
  <si>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</si>
  <si>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</si>
  <si>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</si>
  <si>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</si>
  <si>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</si>
  <si>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</si>
  <si>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</si>
  <si>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</si>
  <si>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</si>
  <si>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</si>
  <si>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</si>
  <si>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</si>
  <si>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</si>
  <si>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</si>
  <si>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</si>
  <si>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</si>
  <si>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</si>
  <si>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</si>
  <si>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</si>
  <si>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</si>
  <si>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</si>
  <si>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</si>
  <si>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</si>
  <si>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</si>
  <si>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</si>
  <si>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</si>
  <si>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</si>
  <si>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</si>
  <si>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</si>
  <si>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</si>
  <si>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</si>
  <si>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</si>
  <si>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</si>
  <si>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</si>
  <si>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</si>
  <si>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</si>
  <si>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</si>
  <si>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</si>
  <si>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</si>
  <si>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</si>
  <si>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</si>
  <si>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</si>
  <si>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</si>
  <si>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</si>
  <si>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</si>
  <si>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</si>
  <si>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</si>
  <si>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</si>
  <si>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</si>
  <si>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</si>
  <si>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</si>
  <si>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</si>
  <si>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</si>
  <si>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</si>
  <si>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</si>
  <si>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</si>
  <si>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</si>
  <si>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</si>
  <si>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</si>
  <si>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</si>
  <si>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</si>
  <si>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</si>
  <si>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</si>
  <si>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</si>
  <si>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</si>
  <si>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</si>
  <si>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</si>
  <si>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</si>
  <si>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</si>
  <si>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</si>
  <si>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</si>
  <si>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</si>
  <si>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</si>
  <si>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</si>
  <si>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</si>
  <si>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</si>
  <si>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</si>
  <si>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</si>
  <si>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</si>
  <si>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</si>
  <si>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</si>
  <si>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</si>
  <si>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</si>
  <si>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</si>
  <si>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</si>
  <si>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</si>
  <si>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</si>
  <si>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</si>
  <si>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</si>
  <si>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</si>
  <si>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</si>
  <si>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</si>
  <si>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</si>
  <si>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</si>
  <si>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</si>
  <si>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</si>
  <si>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</si>
  <si>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</si>
  <si>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</si>
  <si>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</si>
  <si>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</si>
  <si>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</si>
  <si>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</si>
  <si>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</si>
  <si>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</si>
  <si>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</si>
  <si>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</si>
  <si>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</si>
  <si>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</si>
  <si>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</si>
  <si>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</si>
  <si>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</si>
  <si>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</si>
  <si>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</si>
  <si>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</si>
  <si>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</si>
  <si>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</si>
  <si>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</si>
  <si>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</si>
  <si>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</si>
  <si>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</si>
  <si>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</si>
  <si>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</si>
  <si>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</si>
  <si>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</si>
  <si>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</si>
  <si>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</si>
  <si>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</si>
  <si>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</si>
  <si>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</si>
  <si>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</si>
  <si>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</si>
  <si>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</si>
  <si>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</si>
  <si>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</si>
  <si>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</si>
  <si>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</si>
  <si>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</si>
  <si>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</si>
  <si>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</si>
  <si>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</si>
  <si>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</si>
  <si>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</si>
  <si>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</si>
  <si>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</si>
  <si>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</si>
  <si>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</si>
  <si>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</si>
  <si>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</si>
  <si>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</si>
  <si>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</si>
  <si>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</si>
  <si>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</si>
  <si>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</si>
  <si>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</si>
  <si>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</si>
  <si>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</si>
  <si>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</si>
  <si>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</si>
  <si>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</si>
  <si>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</si>
  <si>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</si>
  <si>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</si>
  <si>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</si>
  <si>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</si>
  <si>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</si>
  <si>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</si>
  <si>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</si>
  <si>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</si>
  <si>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</si>
  <si>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</si>
  <si>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</si>
  <si>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</si>
  <si>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</si>
  <si>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</si>
  <si>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</si>
  <si>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</si>
  <si>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</si>
  <si>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</si>
  <si>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</si>
  <si>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</si>
  <si>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</si>
  <si>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</si>
  <si>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</si>
  <si>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</si>
  <si>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</si>
  <si>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</si>
  <si>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</si>
  <si>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</si>
  <si>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</si>
  <si>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</si>
  <si>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</si>
  <si>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</si>
  <si>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</si>
  <si>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</si>
  <si>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</si>
  <si>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</si>
  <si>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</si>
  <si>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</si>
  <si>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</si>
  <si>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</si>
  <si>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</si>
  <si>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</si>
  <si>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</si>
  <si>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</si>
  <si>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</si>
  <si>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</si>
  <si>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</si>
  <si>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</si>
  <si>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</si>
  <si>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</si>
  <si>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</si>
  <si>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</si>
  <si>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</si>
  <si>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</si>
  <si>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</si>
  <si>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</si>
  <si>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</si>
  <si>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</si>
  <si>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</si>
  <si>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</si>
  <si>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</si>
  <si>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</si>
  <si>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</si>
  <si>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</si>
  <si>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</si>
  <si>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</si>
  <si>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</si>
  <si>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</si>
  <si>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</si>
  <si>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</si>
  <si>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</si>
  <si>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</si>
  <si>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</si>
  <si>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</si>
  <si>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</si>
  <si>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</si>
  <si>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</si>
  <si>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</si>
  <si>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</si>
  <si>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</si>
  <si>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</si>
  <si>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</si>
  <si>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</si>
  <si>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</si>
  <si>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</si>
  <si>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</si>
  <si>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</si>
  <si>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</si>
  <si>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</si>
  <si>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</si>
  <si>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</si>
  <si>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</si>
  <si>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</si>
  <si>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</si>
  <si>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</si>
  <si>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</si>
  <si>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</si>
  <si>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</si>
  <si>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</si>
  <si>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</si>
  <si>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</si>
  <si>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</si>
  <si>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</si>
  <si>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</si>
  <si>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</si>
  <si>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</si>
  <si>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</si>
  <si>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</si>
  <si>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</si>
  <si>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</si>
  <si>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</si>
  <si>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</si>
  <si>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</si>
  <si>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</si>
  <si>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</si>
  <si>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</si>
  <si>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</si>
  <si>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</si>
  <si>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</si>
  <si>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</si>
  <si>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</si>
  <si>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</si>
  <si>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</si>
  <si>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</si>
  <si>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</si>
  <si>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</si>
  <si>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</si>
  <si>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</si>
  <si>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</si>
  <si>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</si>
  <si>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</si>
  <si>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</si>
  <si>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</si>
  <si>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</si>
  <si>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</si>
  <si>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</si>
  <si>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</si>
  <si>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</si>
  <si>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</si>
  <si>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</si>
  <si>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</si>
  <si>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</si>
  <si>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</si>
  <si>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</si>
  <si>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</si>
  <si>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</si>
  <si>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</si>
  <si>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</si>
  <si>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</si>
  <si>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</si>
  <si>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</si>
  <si>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</si>
  <si>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</si>
  <si>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</si>
  <si>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</si>
  <si>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</si>
  <si>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</si>
  <si>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</si>
  <si>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</si>
  <si>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</si>
  <si>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</si>
  <si>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</si>
  <si>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</si>
  <si>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</si>
  <si>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</si>
  <si>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</si>
  <si>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</si>
  <si>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</si>
  <si>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</si>
  <si>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</si>
  <si>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</si>
  <si>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</si>
  <si>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</si>
  <si>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</si>
  <si>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</si>
  <si>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</si>
  <si>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</si>
  <si>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</si>
  <si>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</si>
  <si>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</si>
  <si>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</si>
  <si>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</si>
  <si>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</si>
  <si>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</si>
  <si>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</si>
  <si>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</si>
  <si>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</si>
  <si>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</si>
  <si>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</si>
  <si>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</si>
  <si>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</si>
  <si>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</si>
  <si>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</si>
  <si>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</si>
  <si>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</si>
  <si>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</si>
  <si>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</si>
  <si>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</si>
  <si>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</si>
  <si>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</si>
  <si>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</si>
  <si>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</si>
  <si>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</si>
  <si>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</si>
  <si>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</si>
  <si>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</si>
  <si>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</si>
  <si>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</si>
  <si>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</si>
  <si>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</si>
  <si>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</si>
  <si>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</si>
  <si>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</si>
  <si>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</si>
  <si>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</si>
  <si>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</si>
  <si>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</si>
  <si>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</si>
  <si>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</si>
  <si>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</si>
  <si>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</si>
  <si>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</si>
  <si>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</si>
  <si>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</si>
  <si>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</si>
  <si>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</si>
  <si>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</si>
  <si>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</si>
  <si>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</si>
  <si>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</si>
  <si>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</si>
  <si>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</si>
  <si>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</si>
  <si>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</si>
  <si>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</si>
  <si>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</si>
  <si>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</si>
  <si>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</si>
  <si>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</si>
  <si>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</si>
  <si>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</si>
  <si>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</si>
  <si>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</si>
  <si>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</si>
  <si>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</si>
  <si>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</si>
  <si>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</si>
  <si>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</si>
  <si>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</si>
  <si>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</si>
  <si>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</si>
  <si>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</si>
  <si>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</si>
  <si>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</si>
  <si>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</si>
  <si>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</si>
  <si>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</si>
  <si>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</si>
  <si>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</si>
  <si>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</si>
  <si>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</si>
  <si>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</si>
  <si>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</si>
  <si>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</si>
  <si>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</si>
  <si>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</si>
  <si>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</si>
  <si>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</si>
  <si>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</si>
  <si>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</si>
  <si>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</si>
  <si>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</si>
  <si>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</si>
  <si>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</si>
  <si>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</si>
  <si>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</si>
  <si>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</si>
  <si>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</si>
  <si>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</si>
  <si>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</si>
  <si>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</si>
  <si>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</si>
  <si>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</si>
  <si>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</si>
  <si>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</si>
  <si>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</si>
  <si>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</si>
  <si>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</si>
  <si>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</si>
  <si>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</si>
  <si>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</si>
  <si>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</si>
  <si>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</si>
  <si>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</si>
  <si>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</si>
  <si>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</si>
  <si>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</si>
  <si>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</si>
  <si>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</si>
  <si>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</si>
  <si>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</si>
  <si>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</si>
  <si>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</si>
  <si>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</si>
  <si>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</si>
  <si>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</si>
  <si>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</si>
  <si>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</si>
  <si>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</si>
  <si>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</si>
  <si>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</si>
  <si>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</si>
  <si>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</si>
  <si>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</si>
  <si>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</si>
  <si>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</si>
  <si>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</si>
  <si>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</si>
  <si>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</si>
  <si>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</si>
  <si>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</si>
  <si>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</si>
  <si>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</si>
  <si>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</si>
  <si>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</si>
  <si>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</si>
  <si>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</si>
  <si>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</si>
  <si>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</si>
  <si>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</si>
  <si>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</si>
  <si>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</si>
  <si>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</si>
  <si>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</si>
  <si>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</si>
  <si>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</si>
  <si>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</si>
  <si>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</si>
  <si>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</si>
  <si>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</si>
  <si>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</si>
  <si>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</si>
  <si>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</si>
  <si>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</si>
  <si>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</si>
  <si>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</si>
  <si>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</si>
  <si>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</si>
  <si>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</si>
  <si>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</si>
  <si>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</si>
  <si>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</si>
  <si>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</si>
  <si>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</si>
  <si>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</si>
  <si>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</si>
  <si>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</si>
  <si>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</si>
  <si>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</si>
  <si>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</si>
  <si>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</si>
  <si>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</si>
  <si>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</si>
  <si>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</si>
  <si>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</si>
  <si>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</si>
  <si>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</si>
  <si>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</si>
  <si>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</si>
  <si>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</si>
  <si>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</si>
  <si>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</si>
  <si>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</si>
  <si>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</si>
  <si>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</si>
  <si>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</si>
  <si>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</si>
  <si>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</si>
  <si>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</si>
  <si>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</si>
  <si>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</si>
  <si>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</si>
  <si>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</si>
  <si>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</si>
  <si>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</si>
  <si>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</si>
  <si>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</si>
  <si>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</si>
  <si>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</si>
  <si>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</si>
  <si>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</si>
  <si>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</si>
  <si>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</si>
  <si>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</si>
  <si>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</si>
  <si>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</si>
  <si>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</si>
  <si>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</si>
  <si>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</si>
  <si>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</si>
  <si>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</si>
  <si>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</si>
  <si>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</si>
  <si>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</si>
  <si>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</si>
  <si>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</si>
  <si>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</si>
  <si>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</si>
  <si>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</si>
  <si>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</si>
  <si>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</si>
  <si>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</si>
  <si>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</si>
  <si>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</si>
  <si>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</si>
  <si>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</si>
  <si>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</si>
  <si>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</si>
  <si>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</si>
  <si>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</si>
  <si>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</si>
  <si>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</si>
  <si>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</si>
  <si>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</si>
  <si>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</si>
  <si>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</si>
  <si>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</si>
  <si>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</si>
  <si>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</si>
  <si>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</si>
  <si>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</si>
  <si>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</si>
  <si>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</si>
  <si>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</si>
  <si>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</si>
  <si>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</si>
  <si>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</si>
  <si>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</si>
  <si>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</si>
  <si>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</si>
  <si>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</si>
  <si>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</si>
  <si>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</si>
  <si>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</si>
  <si>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</si>
  <si>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</si>
  <si>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</si>
  <si>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</si>
  <si>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</si>
  <si>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</si>
  <si>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</si>
  <si>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</si>
  <si>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</si>
  <si>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</si>
  <si>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</si>
  <si>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</si>
  <si>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</si>
  <si>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</si>
  <si>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</si>
  <si>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</si>
  <si>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</si>
  <si>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</si>
  <si>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</si>
  <si>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</si>
  <si>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</si>
  <si>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</si>
  <si>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</si>
  <si>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</si>
  <si>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</si>
  <si>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</si>
  <si>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</si>
  <si>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</si>
  <si>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</si>
  <si>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</si>
  <si>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</si>
  <si>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</si>
  <si>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</si>
  <si>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</si>
  <si>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</si>
  <si>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</si>
  <si>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</si>
  <si>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</si>
  <si>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</si>
  <si>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</si>
  <si>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</si>
  <si>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</si>
  <si>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</si>
  <si>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</si>
  <si>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</si>
  <si>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</si>
  <si>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</si>
  <si>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</si>
  <si>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</si>
  <si>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</si>
  <si>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</si>
  <si>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</si>
  <si>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</si>
  <si>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</si>
  <si>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</si>
  <si>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</si>
  <si>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</si>
  <si>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</si>
  <si>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</si>
  <si>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</si>
  <si>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</si>
  <si>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</si>
  <si>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</si>
  <si>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</si>
  <si>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</si>
  <si>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</si>
  <si>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</si>
  <si>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</si>
  <si>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</si>
  <si>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</si>
  <si>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</si>
  <si>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</si>
  <si>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</si>
  <si>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</si>
  <si>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</si>
  <si>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</si>
  <si>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</si>
  <si>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</si>
  <si>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</si>
  <si>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</si>
  <si>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</si>
  <si>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</si>
  <si>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</si>
  <si>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</si>
  <si>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</si>
  <si>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</si>
  <si>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</si>
  <si>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</si>
  <si>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</si>
  <si>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</si>
  <si>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</si>
  <si>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</si>
  <si>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</si>
  <si>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</si>
  <si>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</si>
  <si>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</si>
  <si>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</si>
  <si>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</si>
  <si>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</si>
  <si>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</si>
  <si>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</si>
  <si>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</si>
  <si>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</si>
  <si>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</si>
  <si>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</si>
  <si>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</si>
  <si>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</si>
  <si>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</si>
  <si>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</si>
  <si>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</si>
  <si>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</si>
  <si>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</si>
  <si>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</si>
  <si>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</si>
  <si>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</si>
  <si>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</si>
  <si>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</si>
  <si>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</si>
  <si>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</si>
  <si>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</si>
  <si>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</si>
  <si>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</si>
  <si>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</si>
  <si>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</si>
  <si>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</si>
  <si>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</si>
  <si>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</si>
  <si>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</si>
  <si>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</si>
  <si>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</si>
  <si>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</si>
  <si>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</si>
  <si>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</si>
  <si>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</si>
  <si>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</si>
  <si>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</si>
  <si>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</si>
  <si>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</si>
  <si>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</si>
  <si>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</si>
  <si>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</si>
  <si>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</si>
  <si>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</si>
  <si>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</si>
  <si>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</si>
  <si>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</si>
  <si>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</si>
  <si>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</si>
  <si>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</si>
  <si>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</si>
  <si>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</si>
  <si>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</si>
  <si>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</si>
  <si>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</si>
  <si>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</si>
  <si>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</si>
  <si>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</si>
  <si>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</si>
  <si>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</si>
  <si>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</si>
  <si>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</si>
  <si>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</si>
  <si>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</si>
  <si>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</si>
  <si>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</si>
  <si>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</si>
  <si>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</si>
  <si>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</si>
  <si>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</si>
  <si>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</si>
  <si>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</si>
  <si>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</si>
  <si>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</si>
  <si>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</si>
  <si>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</si>
  <si>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</si>
  <si>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</si>
  <si>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</si>
  <si>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</si>
  <si>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</si>
  <si>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</si>
  <si>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</si>
  <si>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</si>
  <si>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</si>
  <si>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</si>
  <si>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</si>
  <si>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</si>
  <si>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</si>
  <si>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</si>
  <si>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</si>
  <si>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</si>
  <si>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</si>
  <si>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</si>
  <si>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</si>
  <si>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</si>
  <si>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</si>
  <si>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</si>
  <si>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</si>
  <si>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</si>
  <si>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</si>
  <si>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</si>
  <si>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</si>
  <si>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</si>
  <si>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</si>
  <si>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</si>
  <si>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</si>
  <si>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</si>
  <si>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</si>
  <si>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</si>
  <si>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</si>
  <si>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</si>
  <si>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</si>
  <si>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</si>
  <si>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</si>
  <si>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</si>
  <si>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</si>
  <si>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</si>
  <si>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</si>
  <si>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</si>
  <si>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</si>
  <si>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</si>
  <si>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</si>
  <si>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</si>
  <si>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</si>
  <si>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</si>
  <si>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</si>
  <si>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</si>
  <si>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</si>
  <si>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</si>
  <si>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</si>
  <si>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</si>
  <si>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</si>
  <si>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</si>
  <si>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</si>
  <si>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</si>
  <si>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</si>
  <si>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</si>
  <si>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</si>
  <si>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</si>
  <si>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</si>
  <si>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</si>
  <si>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</si>
  <si>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</si>
  <si>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</si>
  <si>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</si>
  <si>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</si>
  <si>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</si>
  <si>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</si>
  <si>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</si>
  <si>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</si>
  <si>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</si>
  <si>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</si>
  <si>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</si>
  <si>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</si>
  <si>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</si>
  <si>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</si>
  <si>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</si>
  <si>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</si>
  <si>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</si>
  <si>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</si>
  <si>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</si>
  <si>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</si>
  <si>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</si>
  <si>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</si>
  <si>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</si>
  <si>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</si>
  <si>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</si>
  <si>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</si>
  <si>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</si>
  <si>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</si>
  <si>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</si>
  <si>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</si>
  <si>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</si>
  <si>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</si>
  <si>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</si>
  <si>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</si>
  <si>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</si>
  <si>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</si>
  <si>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</si>
  <si>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</si>
  <si>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</si>
  <si>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</si>
  <si>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</si>
  <si>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</si>
  <si>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</si>
  <si>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</si>
  <si>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</si>
  <si>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</si>
  <si>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</si>
  <si>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</si>
  <si>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</si>
  <si>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</si>
  <si>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</si>
  <si>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</si>
  <si>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</si>
  <si>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</si>
  <si>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</si>
  <si>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</si>
  <si>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</si>
  <si>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</si>
  <si>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</si>
  <si>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</si>
  <si>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</si>
  <si>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</si>
  <si>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</si>
  <si>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</si>
  <si>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</si>
  <si>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</si>
  <si>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</si>
  <si>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</si>
  <si>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</si>
  <si>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</si>
  <si>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</si>
  <si>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</si>
  <si>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</si>
  <si>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</si>
  <si>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</si>
  <si>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</si>
  <si>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</si>
  <si>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</si>
  <si>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</si>
  <si>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</si>
  <si>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</si>
  <si>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</si>
  <si>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</si>
  <si>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</si>
  <si>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</si>
  <si>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</si>
  <si>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</si>
  <si>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</si>
  <si>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</si>
  <si>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</si>
  <si>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</si>
  <si>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</si>
  <si>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</si>
  <si>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</si>
  <si>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</si>
  <si>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</si>
  <si>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</si>
  <si>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</si>
  <si>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</si>
  <si>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</si>
  <si>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</si>
  <si>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</si>
  <si>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</si>
  <si>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</si>
  <si>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</si>
  <si>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</si>
  <si>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</si>
  <si>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</si>
  <si>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</si>
  <si>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</si>
  <si>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</si>
  <si>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</si>
  <si>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</si>
  <si>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</si>
  <si>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</si>
  <si>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</si>
  <si>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</si>
  <si>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</si>
  <si>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</si>
  <si>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</si>
  <si>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</si>
  <si>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</si>
  <si>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</si>
  <si>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</si>
  <si>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</si>
  <si>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</si>
  <si>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</si>
  <si>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</si>
  <si>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</si>
  <si>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</si>
  <si>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</si>
  <si>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</si>
  <si>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</si>
  <si>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</si>
  <si>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</si>
  <si>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</si>
  <si>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</si>
  <si>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</si>
  <si>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</si>
  <si>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</si>
  <si>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</si>
  <si>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</si>
  <si>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</si>
  <si>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</si>
  <si>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</si>
  <si>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</si>
  <si>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</si>
  <si>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</si>
  <si>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</si>
  <si>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</si>
  <si>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</si>
  <si>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</si>
  <si>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</si>
  <si>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</si>
  <si>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</si>
  <si>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</si>
  <si>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</si>
  <si>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</si>
  <si>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</si>
  <si>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</si>
  <si>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</si>
  <si>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</si>
  <si>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</si>
  <si>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</si>
  <si>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</si>
  <si>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</si>
  <si>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</si>
  <si>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</si>
  <si>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</si>
  <si>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</si>
  <si>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</si>
  <si>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</si>
  <si>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</si>
  <si>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</si>
  <si>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</si>
  <si>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</si>
  <si>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</si>
  <si>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</si>
  <si>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</si>
  <si>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</si>
  <si>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</si>
  <si>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</si>
  <si>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</si>
  <si>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</si>
  <si>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</si>
  <si>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</si>
  <si>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</si>
  <si>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</si>
  <si>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</si>
  <si>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</si>
  <si>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</si>
  <si>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</si>
  <si>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</si>
  <si>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</si>
  <si>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</si>
  <si>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</si>
  <si>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</si>
  <si>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</si>
  <si>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</si>
  <si>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</si>
  <si>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</si>
  <si>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</si>
  <si>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</si>
  <si>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</si>
  <si>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</si>
  <si>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</si>
  <si>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</si>
  <si>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</si>
  <si>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</si>
  <si>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</si>
  <si>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</si>
  <si>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</si>
  <si>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</si>
  <si>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</si>
  <si>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</si>
  <si>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</si>
  <si>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</si>
  <si>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</si>
  <si>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</si>
  <si>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</si>
  <si>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</si>
  <si>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</si>
  <si>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</si>
  <si>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</si>
  <si>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</si>
  <si>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</si>
  <si>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</si>
  <si>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</si>
  <si>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</si>
  <si>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</si>
  <si>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</si>
  <si>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</si>
  <si>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</si>
  <si>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</si>
  <si>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</si>
  <si>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</si>
  <si>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</si>
  <si>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</si>
  <si>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</si>
  <si>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</si>
  <si>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</si>
  <si>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</si>
  <si>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</si>
  <si>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</si>
  <si>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</si>
  <si>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</si>
  <si>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</si>
  <si>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</si>
  <si>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</si>
  <si>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</si>
  <si>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</si>
  <si>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</si>
  <si>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</si>
  <si>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</si>
  <si>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</si>
  <si>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</si>
  <si>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</si>
  <si>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</si>
  <si>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</si>
  <si>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</si>
  <si>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</si>
  <si>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</si>
  <si>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</si>
  <si>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</si>
  <si>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</si>
  <si>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</si>
  <si>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</si>
  <si>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</si>
  <si>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</si>
  <si>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</si>
  <si>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</si>
  <si>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</si>
  <si>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</si>
  <si>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</si>
  <si>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</si>
  <si>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</si>
  <si>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</si>
  <si>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</si>
  <si>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</si>
  <si>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</si>
  <si>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</si>
  <si>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</si>
  <si>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</si>
  <si>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</si>
  <si>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</si>
  <si>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</si>
  <si>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</si>
  <si>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</si>
  <si>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</si>
  <si>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</si>
  <si>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</si>
  <si>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</si>
  <si>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</si>
  <si>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</si>
  <si>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</si>
  <si>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</si>
  <si>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</si>
  <si>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</si>
  <si>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</si>
  <si>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</si>
  <si>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</si>
  <si>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</si>
  <si>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</si>
  <si>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</si>
  <si>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</si>
  <si>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</si>
  <si>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</si>
  <si>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</si>
  <si>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</si>
  <si>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</si>
  <si>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</si>
  <si>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</si>
  <si>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</si>
  <si>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</si>
  <si>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</si>
  <si>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</si>
  <si>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</si>
  <si>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</si>
  <si>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</si>
  <si>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</si>
  <si>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</si>
  <si>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</si>
  <si>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</si>
  <si>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</si>
  <si>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</si>
  <si>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</si>
  <si>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</si>
  <si>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</si>
  <si>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</si>
  <si>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</si>
  <si>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</si>
  <si>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</si>
  <si>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</si>
  <si>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</si>
  <si>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</si>
  <si>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</si>
  <si>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</si>
  <si>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</si>
  <si>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</si>
  <si>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</si>
  <si>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</si>
  <si>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</si>
  <si>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</si>
  <si>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</si>
  <si>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</si>
  <si>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</si>
  <si>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</si>
  <si>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</si>
  <si>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</si>
  <si>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</si>
  <si>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</si>
  <si>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</si>
  <si>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</si>
  <si>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</si>
  <si>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</si>
  <si>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</si>
  <si>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</si>
  <si>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</si>
  <si>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</si>
  <si>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</si>
  <si>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</si>
  <si>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</si>
  <si>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</si>
  <si>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</si>
  <si>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</si>
  <si>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</si>
  <si>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</si>
  <si>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</si>
  <si>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</si>
  <si>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</si>
  <si>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</si>
  <si>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</si>
  <si>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</si>
  <si>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</si>
  <si>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</si>
  <si>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</si>
  <si>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</si>
  <si>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</si>
  <si>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</si>
  <si>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</si>
  <si>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</si>
  <si>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</si>
  <si>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</si>
  <si>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</si>
  <si>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</si>
  <si>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</si>
  <si>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</si>
  <si>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</si>
  <si>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</si>
  <si>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</si>
  <si>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</si>
  <si>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</si>
  <si>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</si>
  <si>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</si>
  <si>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</si>
  <si>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</si>
  <si>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</si>
  <si>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</si>
  <si>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</si>
  <si>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</si>
  <si>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</si>
  <si>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</si>
  <si>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</si>
  <si>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</si>
  <si>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</si>
  <si>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</si>
  <si>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</si>
  <si>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</si>
  <si>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</si>
  <si>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</si>
  <si>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</si>
  <si>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</si>
  <si>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</si>
  <si>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</si>
  <si>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</si>
  <si>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</si>
  <si>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</si>
  <si>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</si>
  <si>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</si>
  <si>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</si>
  <si>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</si>
  <si>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</si>
  <si>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</si>
  <si>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</si>
  <si>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</si>
  <si>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</si>
  <si>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</si>
  <si>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</si>
  <si>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</si>
  <si>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</si>
  <si>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</si>
  <si>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</si>
  <si>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</si>
  <si>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</si>
  <si>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</si>
  <si>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</si>
  <si>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</si>
  <si>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</si>
  <si>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</si>
  <si>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</si>
  <si>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</si>
  <si>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</si>
  <si>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</si>
  <si>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</si>
  <si>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</si>
  <si>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</si>
  <si>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</si>
  <si>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</si>
  <si>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</si>
  <si>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</si>
  <si>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</si>
  <si>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</si>
  <si>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</si>
  <si>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</si>
  <si>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</si>
  <si>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</si>
  <si>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</si>
  <si>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</si>
  <si>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</si>
  <si>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</si>
  <si>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</si>
  <si>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</si>
  <si>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</si>
  <si>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</si>
  <si>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</si>
  <si>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</si>
  <si>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</si>
  <si>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</si>
  <si>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</si>
  <si>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</si>
  <si>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</si>
  <si>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</si>
  <si>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</si>
  <si>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</si>
  <si>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</si>
  <si>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</si>
  <si>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</si>
  <si>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</si>
  <si>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</si>
  <si>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</si>
  <si>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</si>
  <si>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</si>
  <si>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</si>
  <si>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</si>
  <si>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</si>
  <si>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</si>
  <si>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</si>
  <si>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</si>
  <si>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</si>
  <si>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</si>
  <si>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</si>
  <si>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</si>
  <si>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</si>
  <si>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</si>
  <si>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</si>
  <si>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</si>
  <si>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</si>
  <si>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</si>
  <si>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</si>
  <si>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</si>
  <si>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</si>
  <si>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</si>
  <si>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</si>
  <si>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</si>
  <si>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</si>
  <si>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</si>
  <si>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</si>
  <si>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</si>
  <si>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</si>
  <si>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</si>
  <si>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</si>
  <si>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</si>
  <si>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</si>
  <si>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</si>
  <si>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</si>
  <si>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</si>
  <si>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</si>
  <si>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</si>
  <si>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</si>
  <si>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</si>
  <si>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</si>
  <si>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</si>
  <si>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</si>
  <si>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</si>
  <si>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</si>
  <si>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</si>
  <si>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</si>
  <si>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</si>
  <si>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</si>
  <si>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</si>
  <si>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</si>
  <si>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</si>
  <si>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</si>
  <si>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</si>
  <si>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</si>
  <si>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</si>
  <si>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</si>
  <si>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</si>
  <si>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</si>
  <si>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</si>
  <si>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</si>
  <si>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</si>
  <si>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</si>
  <si>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</si>
  <si>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</si>
  <si>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</si>
  <si>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</si>
  <si>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</si>
  <si>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</si>
  <si>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</si>
  <si>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</si>
  <si>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</si>
  <si>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</si>
  <si>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</si>
  <si>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</si>
  <si>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</si>
  <si>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</si>
  <si>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</si>
  <si>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</si>
  <si>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</si>
  <si>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</si>
  <si>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</si>
  <si>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</si>
  <si>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</si>
  <si>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</si>
  <si>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</si>
  <si>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</si>
  <si>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</si>
  <si>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</si>
  <si>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</si>
  <si>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</si>
  <si>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</si>
  <si>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</si>
  <si>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</si>
  <si>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</si>
  <si>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</si>
  <si>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</si>
  <si>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</si>
  <si>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</si>
  <si>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</si>
  <si>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</si>
  <si>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</si>
  <si>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</si>
  <si>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</si>
  <si>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</si>
  <si>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</si>
  <si>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</si>
  <si>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</si>
  <si>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</si>
  <si>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</si>
  <si>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</si>
  <si>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</si>
  <si>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</si>
  <si>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</si>
  <si>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</si>
  <si>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</si>
  <si>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</si>
  <si>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</si>
  <si>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</si>
  <si>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</si>
  <si>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</si>
  <si>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</si>
  <si>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</si>
  <si>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</si>
  <si>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</si>
  <si>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</si>
  <si>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</si>
  <si>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</si>
  <si>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</si>
  <si>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</si>
  <si>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</si>
  <si>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</si>
  <si>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</si>
  <si>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</si>
  <si>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</si>
  <si>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</si>
  <si>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</si>
  <si>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</si>
  <si>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</si>
  <si>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</si>
  <si>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</si>
  <si>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</si>
  <si>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</si>
  <si>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</si>
  <si>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</si>
  <si>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</si>
  <si>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</si>
  <si>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</si>
  <si>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</si>
  <si>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</si>
  <si>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</si>
  <si>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</si>
  <si>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</si>
  <si>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</si>
  <si>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</si>
  <si>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</si>
  <si>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</si>
  <si>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</si>
  <si>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</si>
  <si>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</si>
  <si>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</si>
  <si>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</si>
  <si>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</si>
  <si>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</si>
  <si>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</si>
  <si>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</si>
  <si>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</si>
  <si>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</si>
  <si>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</si>
  <si>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</si>
  <si>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</si>
  <si>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</si>
  <si>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</si>
  <si>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</si>
  <si>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</si>
  <si>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</si>
  <si>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</si>
  <si>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</si>
  <si>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</si>
  <si>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</si>
  <si>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</si>
  <si>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</si>
  <si>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</si>
  <si>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</si>
  <si>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</si>
  <si>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</si>
  <si>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</si>
  <si>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</si>
  <si>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</si>
  <si>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</si>
  <si>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</si>
  <si>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</si>
  <si>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</si>
  <si>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</si>
  <si>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</si>
  <si>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</si>
  <si>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</si>
  <si>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</si>
  <si>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</si>
  <si>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</si>
  <si>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</si>
  <si>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</si>
  <si>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</si>
  <si>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</si>
  <si>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</si>
  <si>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</si>
  <si>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</si>
  <si>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</si>
  <si>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</si>
  <si>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</si>
  <si>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</si>
  <si>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</si>
  <si>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</si>
  <si>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</si>
  <si>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</si>
  <si>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</si>
  <si>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</si>
  <si>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</si>
  <si>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</si>
  <si>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</si>
  <si>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</si>
  <si>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</si>
  <si>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</si>
  <si>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</si>
  <si>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</si>
  <si>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</si>
  <si>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</si>
  <si>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</si>
  <si>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</si>
  <si>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</si>
  <si>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</si>
  <si>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</si>
  <si>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</si>
  <si>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</si>
  <si>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</si>
  <si>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</si>
  <si>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</si>
  <si>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</si>
  <si>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</si>
  <si>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</si>
  <si>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</si>
  <si>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</si>
  <si>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</si>
  <si>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</si>
  <si>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</si>
  <si>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</si>
  <si>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</si>
  <si>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</si>
  <si>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</si>
  <si>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</si>
  <si>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</si>
  <si>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</si>
  <si>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</si>
  <si>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</si>
  <si>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</si>
  <si>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</si>
  <si>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</si>
  <si>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</si>
  <si>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</si>
  <si>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</si>
  <si>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</si>
  <si>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</si>
  <si>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</si>
  <si>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</si>
  <si>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</si>
  <si>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</si>
  <si>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</si>
  <si>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</si>
  <si>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</si>
  <si>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</si>
  <si>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</si>
  <si>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</si>
  <si>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</si>
  <si>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</si>
  <si>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</si>
  <si>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</si>
  <si>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</si>
  <si>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</si>
  <si>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</si>
  <si>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</si>
  <si>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</si>
  <si>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</si>
  <si>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</si>
  <si>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</si>
  <si>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</si>
  <si>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</si>
  <si>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</si>
  <si>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</si>
  <si>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</si>
  <si>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</si>
  <si>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</si>
  <si>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</si>
  <si>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</si>
  <si>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</si>
  <si>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</si>
  <si>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</si>
  <si>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</si>
  <si>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</si>
  <si>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</si>
  <si>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</si>
  <si>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</si>
  <si>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</si>
  <si>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</si>
  <si>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</si>
  <si>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</si>
  <si>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</si>
  <si>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</si>
  <si>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</si>
  <si>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</si>
  <si>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</si>
  <si>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</si>
  <si>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</si>
  <si>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</si>
  <si>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</si>
  <si>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</si>
  <si>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</si>
  <si>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</si>
  <si>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</si>
  <si>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</si>
  <si>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</si>
  <si>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</si>
  <si>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</si>
  <si>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</si>
  <si>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</si>
  <si>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</si>
  <si>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</si>
  <si>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</si>
  <si>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</si>
  <si>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</si>
  <si>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</si>
  <si>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</si>
  <si>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</si>
  <si>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</si>
  <si>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</si>
  <si>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</si>
  <si>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</si>
  <si>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</si>
  <si>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</si>
  <si>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</si>
  <si>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</si>
  <si>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</si>
  <si>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</si>
  <si>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</si>
  <si>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</si>
  <si>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</si>
  <si>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</si>
  <si>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</si>
  <si>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</si>
  <si>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</si>
  <si>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</si>
  <si>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</si>
  <si>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</si>
  <si>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</si>
  <si>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</si>
  <si>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</si>
  <si>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</si>
  <si>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</si>
  <si>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</si>
  <si>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</si>
  <si>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</si>
  <si>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</si>
  <si>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</si>
  <si>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</si>
  <si>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</si>
  <si>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</si>
  <si>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</si>
  <si>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</si>
  <si>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</si>
  <si>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</si>
  <si>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</si>
  <si>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</si>
  <si>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</si>
  <si>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</si>
  <si>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</si>
  <si>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</si>
  <si>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</si>
  <si>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</si>
  <si>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</si>
  <si>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</si>
  <si>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</si>
  <si>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</si>
  <si>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</si>
  <si>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</si>
  <si>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</si>
  <si>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</si>
  <si>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</si>
  <si>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</si>
  <si>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</si>
  <si>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</si>
  <si>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</si>
  <si>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</si>
  <si>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</si>
  <si>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</si>
  <si>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</si>
  <si>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</si>
  <si>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</si>
  <si>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</si>
  <si>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</si>
  <si>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</si>
  <si>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</si>
  <si>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</si>
  <si>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</si>
  <si>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</si>
  <si>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</si>
  <si>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</si>
  <si>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</si>
  <si>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</si>
  <si>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</si>
  <si>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</si>
  <si>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</si>
  <si>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</si>
  <si>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</si>
  <si>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</si>
  <si>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</si>
  <si>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</si>
  <si>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</si>
  <si>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</si>
  <si>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</si>
  <si>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</si>
  <si>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</si>
  <si>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</si>
  <si>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</si>
  <si>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</si>
  <si>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</si>
  <si>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</si>
  <si>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</si>
  <si>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</si>
  <si>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</si>
  <si>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</si>
  <si>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</si>
  <si>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</si>
  <si>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</si>
  <si>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</si>
  <si>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</si>
  <si>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</si>
  <si>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</si>
  <si>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</si>
  <si>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</si>
  <si>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</si>
  <si>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</si>
  <si>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</si>
  <si>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</si>
  <si>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</si>
  <si>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</si>
  <si>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</si>
  <si>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</si>
  <si>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</si>
  <si>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</si>
  <si>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</si>
  <si>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</si>
  <si>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</si>
  <si>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</si>
  <si>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</si>
  <si>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</si>
  <si>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</si>
  <si>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</si>
  <si>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</si>
  <si>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</si>
  <si>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</si>
  <si>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</si>
  <si>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</si>
  <si>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</si>
  <si>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</si>
  <si>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</si>
  <si>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</si>
  <si>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</si>
  <si>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</si>
  <si>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</si>
  <si>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</si>
  <si>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</si>
  <si>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</si>
  <si>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</si>
  <si>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</si>
  <si>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</si>
  <si>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</si>
  <si>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</si>
  <si>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</si>
  <si>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</si>
  <si>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</si>
  <si>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</si>
  <si>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</si>
  <si>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</si>
  <si>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</si>
  <si>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</si>
  <si>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</si>
  <si>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</si>
  <si>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</si>
  <si>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</si>
  <si>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</si>
  <si>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</si>
  <si>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</si>
  <si>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</si>
  <si>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</si>
  <si>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</si>
  <si>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</si>
  <si>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</si>
  <si>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</si>
  <si>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</si>
  <si>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</si>
  <si>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</si>
  <si>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</si>
  <si>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</si>
  <si>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</si>
  <si>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</si>
  <si>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</si>
  <si>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</si>
  <si>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</si>
  <si>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</si>
  <si>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</si>
  <si>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</si>
  <si>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</si>
  <si>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</si>
  <si>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</si>
  <si>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</si>
  <si>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</si>
  <si>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</si>
  <si>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</si>
  <si>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</si>
  <si>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</si>
  <si>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</si>
  <si>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</si>
  <si>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</si>
  <si>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</si>
  <si>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</si>
  <si>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</si>
  <si>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</si>
  <si>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</si>
  <si>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</si>
  <si>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</si>
  <si>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</si>
  <si>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</si>
  <si>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</si>
  <si>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</si>
  <si>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</si>
  <si>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</si>
  <si>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</si>
  <si>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</si>
  <si>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</si>
  <si>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</si>
  <si>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</si>
  <si>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</si>
  <si>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</si>
  <si>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</si>
  <si>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</si>
  <si>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</si>
  <si>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</si>
  <si>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</si>
  <si>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</si>
  <si>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</si>
  <si>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</si>
  <si>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</si>
  <si>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</si>
  <si>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</si>
  <si>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</si>
  <si>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</si>
  <si>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</si>
  <si>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</si>
  <si>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</si>
  <si>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</si>
  <si>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</si>
  <si>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</si>
  <si>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</si>
  <si>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</si>
  <si>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</si>
  <si>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</si>
  <si>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</si>
  <si>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</si>
  <si>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</si>
  <si>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</si>
  <si>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</si>
  <si>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</si>
  <si>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</si>
  <si>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</si>
  <si>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</si>
  <si>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</si>
  <si>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</si>
  <si>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</si>
  <si>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</si>
  <si>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</si>
  <si>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</si>
  <si>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</si>
  <si>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</si>
  <si>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</si>
  <si>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</si>
  <si>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</si>
  <si>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</si>
  <si>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</si>
  <si>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</si>
  <si>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</si>
  <si>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</si>
  <si>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</si>
  <si>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</si>
  <si>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</si>
  <si>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</si>
  <si>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</si>
  <si>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</si>
  <si>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</si>
  <si>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</si>
  <si>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</si>
  <si>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</si>
  <si>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</si>
  <si>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</si>
  <si>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</si>
  <si>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</si>
  <si>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</si>
  <si>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</si>
  <si>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</si>
  <si>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</si>
  <si>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</si>
  <si>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</si>
  <si>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</si>
  <si>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</si>
  <si>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</si>
  <si>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</si>
  <si>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</si>
  <si>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</si>
  <si>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</si>
  <si>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</si>
  <si>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</si>
  <si>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</si>
  <si>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</si>
  <si>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</si>
  <si>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</si>
  <si>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</si>
  <si>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</si>
  <si>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</si>
  <si>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</si>
  <si>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</si>
  <si>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</si>
  <si>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</si>
  <si>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</si>
  <si>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</si>
  <si>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</si>
  <si>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</si>
  <si>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</si>
  <si>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</si>
  <si>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</si>
  <si>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</si>
  <si>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</si>
  <si>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</si>
  <si>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</si>
  <si>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</si>
  <si>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</si>
  <si>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</si>
  <si>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</si>
  <si>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</si>
  <si>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</si>
  <si>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</si>
  <si>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</si>
  <si>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</si>
  <si>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</si>
  <si>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</si>
  <si>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</si>
  <si>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</si>
  <si>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</si>
  <si>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</si>
  <si>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</si>
  <si>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</si>
  <si>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</si>
  <si>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</si>
  <si>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</si>
  <si>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</si>
  <si>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</si>
  <si>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</si>
  <si>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</si>
  <si>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</si>
  <si>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</si>
  <si>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</si>
  <si>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</si>
  <si>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</si>
  <si>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</si>
  <si>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</si>
  <si>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</si>
  <si>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</si>
  <si>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</si>
  <si>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</si>
  <si>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</si>
  <si>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</si>
  <si>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</si>
  <si>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</si>
  <si>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</si>
  <si>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</si>
  <si>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</si>
  <si>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</si>
  <si>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</si>
  <si>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</si>
  <si>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</si>
  <si>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</si>
  <si>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</si>
  <si>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</si>
  <si>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</si>
  <si>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</si>
  <si>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</si>
  <si>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</si>
  <si>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</si>
  <si>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</si>
  <si>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</si>
  <si>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</si>
  <si>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</si>
  <si>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</si>
  <si>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</si>
  <si>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</si>
  <si>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</si>
  <si>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</si>
  <si>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</si>
  <si>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</si>
  <si>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</si>
  <si>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</si>
  <si>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</si>
  <si>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</si>
  <si>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</si>
  <si>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</si>
  <si>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</si>
  <si>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</si>
  <si>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</si>
  <si>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</si>
  <si>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</si>
  <si>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</si>
  <si>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</si>
  <si>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</si>
  <si>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</si>
  <si>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</si>
  <si>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</si>
  <si>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</si>
  <si>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</si>
  <si>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</si>
  <si>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</si>
  <si>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</si>
  <si>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</si>
  <si>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</si>
  <si>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</si>
  <si>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</si>
  <si>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</si>
  <si>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</si>
  <si>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</si>
  <si>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</si>
  <si>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</si>
  <si>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</si>
  <si>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</si>
  <si>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</si>
  <si>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</si>
  <si>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</si>
  <si>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</si>
  <si>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</si>
  <si>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</si>
  <si>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</si>
  <si>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</si>
  <si>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</si>
  <si>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</si>
  <si>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</si>
  <si>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</si>
  <si>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</si>
  <si>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</si>
  <si>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</si>
  <si>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</si>
  <si>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</si>
  <si>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</si>
  <si>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</si>
  <si>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</si>
  <si>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</si>
  <si>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</si>
  <si>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</si>
  <si>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</si>
  <si>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</si>
  <si>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</si>
  <si>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</si>
  <si>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</si>
  <si>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</si>
  <si>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</si>
  <si>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</si>
  <si>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</si>
  <si>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</si>
  <si>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</si>
  <si>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</si>
  <si>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</si>
  <si>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</si>
  <si>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</si>
  <si>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</si>
  <si>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</si>
  <si>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</si>
  <si>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</si>
  <si>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</si>
  <si>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</si>
  <si>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</si>
  <si>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</si>
  <si>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</si>
  <si>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</si>
  <si>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</si>
  <si>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</si>
  <si>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</si>
  <si>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</si>
  <si>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</si>
  <si>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</si>
  <si>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</si>
  <si>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</si>
  <si>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</si>
  <si>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</si>
  <si>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</si>
  <si>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</si>
  <si>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</si>
  <si>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</si>
  <si>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</si>
  <si>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</si>
  <si>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</si>
  <si>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</si>
  <si>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</si>
  <si>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</si>
  <si>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</si>
  <si>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</si>
  <si>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</si>
  <si>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</si>
  <si>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</si>
  <si>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</si>
  <si>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</si>
  <si>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</si>
  <si>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</si>
  <si>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</si>
  <si>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</si>
  <si>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</si>
  <si>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</si>
  <si>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</si>
  <si>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</si>
  <si>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</si>
  <si>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</si>
  <si>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</si>
  <si>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</si>
  <si>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</si>
  <si>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</si>
  <si>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</si>
  <si>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</si>
  <si>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</si>
  <si>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</si>
  <si>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</si>
  <si>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</si>
  <si>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</si>
  <si>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</si>
  <si>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</si>
  <si>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</si>
  <si>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</si>
  <si>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</si>
  <si>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</si>
  <si>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</si>
  <si>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</si>
  <si>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</si>
  <si>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</si>
  <si>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</si>
  <si>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</si>
  <si>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</si>
  <si>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</si>
  <si>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</si>
  <si>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</si>
  <si>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</si>
  <si>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</si>
  <si>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</si>
  <si>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</si>
  <si>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</si>
  <si>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</si>
  <si>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</si>
  <si>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</si>
  <si>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</si>
  <si>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</si>
  <si>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</si>
  <si>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</si>
  <si>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</si>
  <si>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</si>
  <si>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</si>
  <si>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</si>
  <si>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</si>
  <si>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</si>
  <si>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</si>
  <si>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</si>
  <si>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</si>
  <si>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</si>
  <si>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</si>
  <si>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</si>
  <si>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</si>
  <si>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</si>
  <si>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</si>
  <si>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</si>
  <si>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</si>
  <si>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</si>
  <si>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</si>
  <si>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</si>
  <si>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</si>
  <si>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</si>
  <si>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</si>
  <si>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</si>
  <si>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</si>
  <si>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</si>
  <si>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</si>
  <si>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</si>
  <si>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</si>
  <si>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</si>
  <si>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</si>
  <si>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</si>
  <si>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</si>
  <si>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</si>
  <si>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</si>
  <si>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</si>
  <si>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</si>
  <si>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</si>
  <si>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</si>
  <si>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</si>
  <si>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</si>
  <si>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</si>
  <si>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</si>
  <si>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</si>
  <si>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</si>
  <si>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</si>
  <si>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</si>
  <si>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</si>
  <si>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</si>
  <si>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</si>
  <si>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</si>
  <si>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</si>
  <si>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</si>
  <si>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</si>
  <si>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</si>
  <si>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</si>
  <si>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</si>
  <si>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</si>
  <si>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</si>
  <si>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</si>
  <si>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</si>
  <si>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</si>
  <si>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</si>
  <si>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</si>
  <si>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</si>
  <si>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</si>
  <si>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</si>
  <si>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</si>
  <si>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</si>
  <si>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</si>
  <si>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</si>
  <si>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</si>
  <si>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</si>
  <si>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</si>
  <si>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</si>
  <si>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</si>
  <si>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</si>
  <si>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</si>
  <si>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</si>
  <si>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</si>
  <si>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</si>
  <si>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</si>
  <si>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</si>
  <si>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</si>
  <si>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</si>
  <si>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</si>
  <si>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</si>
  <si>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</si>
  <si>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</si>
  <si>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</si>
  <si>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</si>
  <si>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</si>
  <si>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</si>
  <si>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</si>
  <si>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</si>
  <si>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</si>
  <si>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</si>
  <si>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</si>
  <si>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</si>
  <si>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</si>
  <si>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</si>
  <si>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</si>
  <si>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</si>
  <si>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</si>
  <si>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</si>
  <si>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</si>
  <si>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</si>
  <si>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</si>
  <si>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</si>
  <si>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</si>
  <si>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</si>
  <si>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</si>
  <si>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</si>
  <si>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</si>
  <si>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</si>
  <si>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</si>
  <si>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</si>
  <si>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</si>
  <si>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</si>
  <si>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</si>
  <si>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</si>
  <si>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</si>
  <si>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</si>
  <si>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</si>
  <si>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</si>
  <si>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</si>
  <si>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</si>
  <si>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</si>
  <si>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</si>
  <si>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</si>
  <si>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</si>
  <si>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</si>
  <si>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</si>
  <si>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</si>
  <si>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</si>
  <si>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</si>
  <si>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</si>
  <si>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</si>
  <si>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</si>
  <si>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</si>
  <si>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</si>
  <si>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</si>
  <si>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</si>
  <si>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</si>
  <si>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</si>
  <si>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</si>
  <si>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</si>
  <si>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</si>
  <si>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</si>
  <si>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</si>
  <si>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</si>
  <si>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</si>
  <si>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</si>
  <si>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</si>
  <si>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</si>
  <si>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</si>
  <si>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</si>
  <si>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</si>
  <si>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</si>
  <si>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</si>
  <si>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</si>
  <si>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</si>
  <si>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</si>
  <si>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</si>
  <si>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</si>
  <si>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</si>
  <si>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</si>
  <si>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</si>
  <si>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</si>
  <si>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</si>
  <si>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</si>
  <si>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</si>
  <si>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</si>
  <si>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</si>
  <si>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</si>
  <si>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</si>
  <si>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</si>
  <si>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</si>
  <si>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</si>
  <si>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</si>
  <si>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</si>
  <si>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</si>
  <si>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</si>
  <si>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</si>
  <si>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</si>
  <si>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</si>
  <si>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</si>
  <si>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</si>
  <si>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</si>
  <si>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</si>
  <si>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</si>
  <si>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</si>
  <si>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</si>
  <si>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</si>
  <si>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</si>
  <si>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</si>
  <si>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</si>
  <si>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</si>
  <si>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</si>
  <si>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</si>
  <si>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</si>
  <si>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</si>
  <si>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</si>
  <si>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</si>
  <si>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</si>
  <si>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</si>
  <si>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</si>
  <si>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</si>
  <si>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</si>
  <si>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</si>
  <si>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</si>
  <si>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</si>
  <si>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</si>
  <si>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</si>
  <si>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</si>
  <si>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</si>
  <si>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</si>
  <si>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</si>
  <si>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</si>
  <si>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</si>
  <si>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</si>
  <si>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</si>
  <si>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</si>
  <si>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</si>
  <si>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</si>
  <si>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</si>
  <si>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</si>
  <si>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</si>
  <si>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</si>
  <si>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</si>
  <si>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</si>
  <si>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</si>
  <si>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</si>
  <si>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</si>
  <si>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</si>
  <si>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</si>
  <si>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</si>
  <si>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</si>
  <si>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</si>
  <si>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</si>
  <si>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</si>
  <si>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</si>
  <si>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</si>
  <si>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</si>
  <si>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</si>
  <si>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</si>
  <si>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</si>
  <si>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</si>
  <si>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</si>
  <si>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</si>
  <si>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</si>
  <si>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</si>
  <si>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</si>
  <si>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</si>
  <si>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</si>
  <si>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</si>
  <si>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</si>
  <si>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</si>
  <si>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</si>
  <si>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</si>
  <si>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</si>
  <si>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</si>
  <si>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</si>
  <si>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</si>
  <si>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</si>
  <si>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</si>
  <si>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</si>
  <si>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</si>
  <si>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</si>
  <si>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</si>
  <si>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</si>
  <si>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</si>
  <si>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</si>
  <si>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</si>
  <si>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</si>
  <si>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</si>
  <si>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</si>
  <si>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</si>
  <si>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</si>
  <si>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</si>
  <si>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</si>
  <si>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</si>
  <si>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</si>
  <si>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</si>
  <si>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</si>
  <si>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</si>
  <si>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</si>
  <si>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</si>
  <si>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</si>
  <si>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</si>
  <si>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</si>
  <si>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</si>
  <si>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</si>
  <si>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</si>
  <si>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</si>
  <si>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</si>
  <si>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</si>
  <si>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</si>
  <si>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</si>
  <si>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</si>
  <si>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</si>
  <si>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</si>
  <si>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</si>
  <si>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</si>
  <si>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</si>
  <si>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</si>
  <si>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</si>
  <si>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</si>
  <si>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</si>
  <si>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</si>
  <si>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</si>
  <si>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</si>
  <si>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</si>
  <si>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</si>
  <si>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</si>
  <si>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</si>
  <si>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</si>
  <si>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</si>
  <si>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</si>
  <si>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</si>
  <si>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</si>
  <si>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</si>
  <si>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</si>
  <si>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</si>
  <si>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</si>
  <si>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</si>
  <si>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</si>
  <si>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</si>
  <si>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</si>
  <si>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</si>
  <si>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</si>
  <si>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</si>
  <si>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</si>
  <si>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</si>
  <si>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</si>
  <si>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</si>
  <si>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</si>
  <si>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</si>
  <si>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</si>
  <si>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</si>
  <si>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</si>
  <si>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</si>
  <si>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</si>
  <si>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</si>
  <si>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</si>
  <si>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</si>
  <si>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</si>
  <si>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</si>
  <si>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</si>
  <si>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</si>
  <si>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</si>
  <si>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</si>
  <si>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</si>
  <si>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</si>
  <si>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</si>
  <si>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</si>
  <si>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</si>
  <si>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</si>
  <si>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</si>
  <si>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</si>
  <si>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</si>
  <si>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</si>
  <si>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</si>
  <si>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</si>
  <si>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</si>
  <si>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</si>
  <si>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</si>
  <si>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</si>
  <si>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</si>
  <si>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</si>
  <si>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</si>
  <si>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</si>
  <si>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</si>
  <si>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</si>
  <si>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</si>
  <si>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</si>
  <si>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</si>
  <si>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</si>
  <si>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</si>
  <si>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</si>
  <si>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</si>
  <si>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</si>
  <si>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</si>
  <si>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</si>
  <si>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</si>
  <si>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</si>
  <si>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</si>
  <si>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</si>
  <si>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</si>
  <si>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</si>
  <si>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</si>
  <si>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</si>
  <si>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</si>
  <si>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</si>
  <si>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</si>
  <si>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</si>
  <si>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</si>
  <si>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</si>
  <si>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</si>
  <si>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</si>
  <si>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</si>
  <si>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</si>
  <si>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</si>
  <si>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</si>
  <si>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</si>
  <si>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</si>
  <si>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</si>
  <si>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</si>
  <si>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</si>
  <si>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</si>
  <si>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</si>
  <si>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</si>
  <si>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</si>
  <si>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</si>
  <si>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</si>
  <si>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</si>
  <si>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</si>
  <si>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</si>
  <si>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</si>
  <si>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</si>
  <si>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</si>
  <si>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</si>
  <si>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</si>
  <si>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</si>
  <si>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</si>
  <si>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</si>
  <si>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</si>
  <si>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</si>
  <si>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</si>
  <si>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</si>
  <si>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</si>
  <si>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</si>
  <si>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</si>
  <si>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</si>
  <si>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</si>
  <si>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</si>
  <si>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</si>
  <si>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</si>
  <si>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</si>
  <si>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</si>
  <si>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</si>
  <si>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</si>
  <si>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</si>
  <si>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</si>
  <si>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</si>
  <si>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</si>
  <si>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</si>
  <si>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</si>
  <si>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</si>
  <si>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</si>
  <si>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</si>
  <si>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</si>
  <si>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</si>
  <si>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</si>
  <si>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</si>
  <si>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</si>
  <si>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</si>
  <si>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</si>
  <si>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</si>
  <si>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</si>
  <si>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</si>
  <si>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</si>
  <si>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</si>
  <si>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</si>
  <si>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</si>
  <si>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</si>
  <si>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</si>
  <si>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</si>
  <si>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</si>
  <si>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</si>
  <si>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</si>
  <si>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</si>
  <si>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</si>
  <si>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</si>
  <si>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</si>
  <si>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</si>
  <si>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</si>
  <si>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</si>
  <si>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</si>
  <si>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</si>
  <si>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</si>
  <si>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</si>
  <si>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</si>
  <si>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</si>
  <si>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</si>
  <si>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</si>
  <si>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</si>
  <si>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</si>
  <si>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</si>
  <si>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</si>
  <si>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</si>
  <si>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</si>
  <si>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</si>
  <si>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</si>
  <si>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</si>
  <si>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</si>
  <si>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</si>
  <si>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</si>
  <si>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</si>
  <si>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</si>
  <si>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</si>
  <si>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</si>
  <si>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</si>
  <si>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</si>
  <si>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</si>
  <si>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</si>
  <si>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</si>
  <si>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</si>
  <si>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</si>
  <si>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</si>
  <si>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</si>
  <si>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</si>
  <si>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</si>
  <si>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</si>
  <si>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</si>
  <si>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</si>
  <si>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</si>
  <si>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</si>
  <si>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</si>
  <si>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</si>
  <si>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</si>
  <si>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</si>
  <si>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</si>
  <si>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</si>
  <si>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</si>
  <si>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</si>
  <si>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</si>
  <si>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</si>
  <si>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</si>
  <si>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</si>
  <si>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</si>
  <si>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</si>
  <si>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</si>
  <si>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</si>
  <si>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</si>
  <si>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</si>
  <si>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</si>
  <si>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</si>
  <si>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</si>
  <si>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</si>
  <si>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</si>
  <si>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</si>
  <si>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</si>
  <si>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</si>
  <si>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</si>
  <si>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</si>
  <si>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</si>
  <si>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</si>
  <si>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</si>
  <si>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</si>
  <si>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</si>
  <si>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</si>
  <si>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</si>
  <si>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</si>
  <si>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</si>
  <si>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</si>
  <si>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</si>
  <si>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</si>
  <si>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</si>
  <si>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</si>
  <si>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</si>
  <si>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</si>
  <si>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</si>
  <si>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</si>
  <si>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</si>
  <si>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</si>
  <si>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</si>
  <si>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</si>
  <si>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</si>
  <si>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</si>
  <si>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</si>
  <si>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</si>
  <si>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</si>
  <si>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</si>
  <si>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</si>
  <si>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</si>
  <si>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</si>
  <si>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</si>
  <si>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</si>
  <si>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</si>
  <si>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</si>
  <si>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</si>
  <si>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</si>
  <si>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</si>
  <si>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</si>
  <si>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</si>
  <si>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</si>
  <si>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</si>
  <si>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</si>
  <si>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</si>
  <si>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</si>
  <si>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</si>
  <si>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</si>
  <si>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</si>
  <si>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</si>
  <si>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</si>
  <si>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</si>
  <si>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</si>
  <si>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</si>
  <si>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</si>
  <si>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</si>
  <si>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</si>
  <si>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</si>
  <si>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</si>
  <si>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</si>
  <si>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</si>
  <si>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</si>
  <si>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</si>
  <si>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</si>
  <si>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</si>
  <si>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</si>
  <si>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</si>
  <si>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</si>
  <si>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</si>
  <si>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</si>
  <si>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</si>
  <si>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</si>
  <si>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</si>
  <si>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</si>
  <si>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</si>
  <si>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</si>
  <si>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</si>
  <si>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</si>
  <si>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</si>
  <si>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</si>
  <si>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</si>
  <si>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</si>
  <si>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</si>
  <si>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</si>
  <si>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</si>
  <si>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</si>
  <si>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</si>
  <si>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</si>
  <si>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</si>
  <si>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</si>
  <si>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</si>
  <si>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</si>
  <si>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</si>
  <si>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</si>
  <si>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</si>
  <si>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</si>
  <si>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</si>
  <si>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</si>
  <si>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</si>
  <si>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</si>
  <si>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</si>
  <si>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</si>
  <si>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</si>
  <si>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</si>
  <si>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</si>
  <si>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</si>
  <si>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</si>
  <si>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</si>
  <si>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</si>
  <si>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</si>
  <si>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</si>
  <si>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</si>
  <si>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</si>
  <si>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</si>
  <si>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</si>
  <si>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</si>
  <si>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</si>
  <si>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</si>
  <si>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</si>
  <si>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</si>
  <si>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</si>
  <si>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</si>
  <si>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</si>
  <si>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</si>
  <si>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</si>
  <si>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</si>
  <si>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</si>
  <si>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</si>
  <si>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</si>
  <si>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</si>
  <si>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</si>
  <si>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</si>
  <si>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</si>
  <si>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</si>
  <si>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</si>
  <si>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</si>
  <si>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</si>
  <si>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</si>
  <si>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</si>
  <si>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</si>
  <si>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</si>
  <si>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</si>
  <si>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</si>
  <si>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</si>
  <si>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</si>
  <si>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</si>
  <si>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</si>
  <si>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</si>
  <si>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</si>
  <si>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</si>
  <si>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</si>
  <si>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</si>
  <si>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</si>
  <si>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</si>
  <si>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</si>
  <si>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</si>
  <si>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</si>
  <si>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</si>
  <si>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</si>
  <si>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</si>
  <si>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</si>
  <si>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</si>
  <si>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</si>
  <si>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</si>
  <si>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</si>
  <si>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</si>
  <si>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</si>
  <si>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</si>
  <si>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</si>
  <si>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</si>
  <si>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</si>
  <si>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</si>
  <si>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</si>
  <si>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</si>
  <si>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</si>
  <si>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</si>
  <si>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</si>
  <si>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</si>
  <si>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</si>
  <si>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</si>
  <si>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</si>
  <si>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</si>
  <si>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</si>
  <si>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</si>
  <si>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</si>
  <si>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</si>
  <si>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</si>
  <si>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</si>
  <si>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</si>
  <si>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</si>
  <si>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</si>
  <si>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</si>
  <si>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</si>
  <si>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</si>
  <si>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</si>
  <si>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</si>
  <si>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</si>
  <si>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</si>
  <si>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</si>
  <si>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</si>
  <si>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</si>
  <si>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</si>
  <si>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</si>
  <si>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</si>
  <si>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</si>
  <si>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</si>
  <si>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</si>
  <si>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</si>
  <si>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</si>
  <si>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</si>
  <si>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</si>
  <si>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</si>
  <si>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</si>
  <si>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</si>
  <si>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</si>
  <si>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</si>
  <si>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</si>
  <si>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</si>
  <si>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</si>
  <si>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</si>
  <si>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</si>
  <si>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</si>
  <si>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</si>
  <si>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</si>
  <si>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</si>
  <si>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</si>
  <si>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</si>
  <si>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</si>
  <si>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</si>
  <si>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</si>
  <si>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</si>
  <si>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</si>
  <si>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</si>
  <si>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</si>
  <si>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</si>
  <si>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</si>
  <si>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</si>
  <si>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</si>
  <si>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</si>
  <si>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</si>
  <si>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</si>
  <si>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</si>
  <si>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</si>
  <si>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</si>
  <si>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</si>
  <si>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</si>
  <si>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</si>
  <si>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</si>
  <si>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</si>
  <si>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</si>
  <si>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</si>
  <si>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</si>
  <si>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</si>
  <si>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</si>
  <si>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</si>
  <si>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</si>
  <si>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</si>
  <si>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</si>
  <si>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</si>
  <si>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</si>
  <si>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</si>
  <si>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</si>
  <si>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</si>
  <si>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</si>
  <si>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</si>
  <si>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</si>
  <si>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</si>
  <si>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</si>
  <si>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</si>
  <si>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</si>
  <si>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</si>
  <si>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</si>
  <si>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</si>
  <si>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</si>
  <si>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</si>
  <si>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</si>
  <si>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</si>
  <si>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</si>
  <si>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</si>
  <si>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</si>
  <si>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</si>
  <si>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</si>
  <si>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</si>
  <si>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</si>
  <si>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</si>
  <si>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</si>
  <si>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</si>
  <si>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</si>
  <si>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</si>
  <si>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</si>
  <si>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</si>
  <si>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</si>
  <si>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</si>
  <si>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</si>
  <si>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</si>
  <si>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</si>
  <si>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</si>
  <si>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</si>
  <si>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</si>
  <si>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</si>
  <si>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</si>
  <si>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</si>
  <si>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</si>
  <si>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</si>
  <si>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</si>
  <si>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</si>
  <si>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</si>
  <si>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</si>
  <si>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</si>
  <si>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</si>
  <si>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</si>
  <si>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</si>
  <si>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</si>
  <si>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</si>
  <si>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</si>
  <si>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</si>
  <si>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</si>
  <si>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</si>
  <si>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</si>
  <si>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</si>
  <si>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</si>
  <si>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</si>
  <si>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</si>
  <si>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</si>
  <si>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</si>
  <si>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</si>
  <si>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</si>
  <si>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</si>
  <si>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</si>
  <si>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</si>
  <si>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</si>
  <si>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</si>
  <si>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</si>
  <si>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</si>
  <si>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</si>
  <si>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</si>
  <si>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</si>
  <si>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</si>
  <si>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</si>
  <si>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</si>
  <si>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</si>
  <si>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</si>
  <si>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</si>
  <si>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</si>
  <si>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</si>
  <si>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</si>
  <si>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</si>
  <si>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</si>
  <si>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</si>
  <si>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</si>
  <si>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</si>
  <si>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</si>
  <si>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</si>
  <si>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</si>
  <si>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</si>
  <si>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</si>
  <si>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</si>
  <si>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</si>
  <si>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</si>
  <si>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</si>
  <si>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</si>
  <si>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</si>
  <si>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</si>
  <si>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</si>
  <si>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</si>
  <si>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</si>
  <si>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</si>
  <si>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</si>
  <si>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</si>
  <si>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</si>
  <si>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</si>
  <si>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</si>
  <si>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</si>
  <si>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</si>
  <si>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</si>
  <si>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</si>
  <si>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</si>
  <si>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</si>
  <si>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</si>
  <si>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</si>
  <si>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</si>
  <si>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</si>
  <si>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</si>
  <si>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</si>
  <si>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</si>
  <si>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</si>
  <si>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</si>
  <si>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</si>
  <si>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</si>
  <si>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</si>
  <si>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</si>
  <si>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</si>
  <si>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</si>
  <si>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</si>
  <si>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</si>
  <si>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</si>
  <si>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</si>
  <si>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</si>
  <si>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</si>
  <si>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</si>
  <si>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</si>
  <si>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</si>
  <si>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</si>
  <si>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</si>
  <si>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</si>
  <si>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</si>
  <si>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</si>
  <si>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</si>
  <si>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</si>
  <si>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</si>
  <si>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</si>
  <si>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</si>
  <si>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</si>
  <si>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</si>
  <si>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</si>
  <si>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</si>
  <si>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</si>
  <si>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</si>
  <si>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</si>
  <si>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</si>
  <si>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</si>
  <si>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</si>
  <si>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</si>
  <si>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</si>
  <si>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</si>
  <si>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</si>
  <si>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</si>
  <si>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</si>
  <si>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</si>
  <si>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</si>
  <si>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</si>
  <si>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</si>
  <si>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</si>
  <si>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</si>
  <si>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</si>
  <si>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</si>
  <si>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</si>
  <si>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</si>
  <si>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</si>
  <si>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</si>
  <si>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</si>
  <si>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</si>
  <si>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</si>
  <si>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</si>
  <si>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</si>
  <si>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</si>
  <si>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</si>
  <si>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</si>
  <si>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</si>
  <si>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</si>
  <si>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</si>
  <si>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</si>
  <si>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</si>
  <si>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</si>
  <si>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</si>
  <si>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</si>
  <si>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</si>
  <si>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</si>
  <si>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</si>
  <si>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</si>
  <si>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</si>
  <si>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</si>
  <si>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</si>
  <si>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</si>
  <si>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</si>
  <si>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</si>
  <si>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</si>
  <si>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</si>
  <si>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</si>
  <si>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</si>
  <si>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</si>
  <si>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</si>
  <si>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</si>
  <si>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</si>
  <si>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</si>
  <si>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</si>
  <si>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</si>
  <si>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</si>
  <si>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</si>
  <si>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</si>
  <si>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</si>
  <si>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</si>
  <si>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</si>
  <si>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</si>
  <si>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</si>
  <si>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</si>
  <si>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</si>
  <si>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</si>
  <si>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</si>
  <si>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</si>
  <si>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</si>
  <si>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</si>
  <si>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</si>
  <si>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</si>
  <si>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</si>
  <si>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</si>
  <si>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</si>
  <si>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</si>
  <si>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</si>
  <si>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</si>
  <si>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</si>
  <si>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</si>
  <si>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</si>
  <si>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</si>
  <si>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</si>
  <si>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</si>
  <si>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</si>
  <si>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</si>
  <si>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</si>
  <si>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</si>
  <si>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</si>
  <si>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</si>
  <si>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</si>
  <si>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</si>
  <si>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</si>
  <si>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</si>
  <si>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</si>
  <si>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</si>
  <si>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</si>
  <si>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</si>
  <si>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</si>
  <si>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</si>
  <si>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</si>
  <si>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</si>
  <si>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</si>
  <si>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</si>
  <si>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</si>
  <si>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</si>
  <si>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</si>
  <si>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</si>
  <si>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</si>
  <si>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</si>
  <si>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</si>
  <si>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</si>
  <si>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</si>
  <si>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</si>
  <si>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</si>
  <si>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</si>
  <si>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</si>
  <si>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</si>
  <si>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</si>
  <si>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</si>
  <si>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</si>
  <si>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</si>
  <si>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</si>
  <si>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</si>
  <si>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</si>
  <si>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</si>
  <si>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</si>
  <si>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</si>
  <si>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</si>
  <si>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</si>
  <si>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</si>
  <si>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</si>
  <si>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</si>
  <si>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</si>
  <si>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</si>
  <si>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</si>
  <si>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</si>
  <si>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</si>
  <si>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</si>
  <si>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</si>
  <si>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</si>
  <si>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</si>
  <si>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</si>
  <si>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</si>
  <si>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</si>
  <si>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</si>
  <si>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</si>
  <si>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</si>
  <si>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</si>
  <si>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</si>
  <si>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</si>
  <si>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</si>
  <si>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</si>
  <si>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</si>
  <si>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</si>
  <si>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</si>
  <si>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</si>
  <si>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</si>
  <si>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</si>
  <si>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</si>
  <si>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</si>
  <si>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</si>
  <si>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</si>
  <si>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</si>
  <si>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</si>
  <si>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</si>
  <si>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</si>
  <si>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</si>
  <si>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</si>
  <si>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</si>
  <si>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</si>
  <si>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</si>
  <si>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</si>
  <si>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</si>
  <si>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</si>
  <si>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</si>
  <si>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</si>
  <si>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</si>
  <si>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</si>
  <si>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</si>
  <si>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</si>
  <si>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</si>
  <si>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</si>
  <si>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</si>
  <si>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</si>
  <si>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</si>
  <si>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</si>
  <si>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</si>
  <si>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</si>
  <si>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</si>
  <si>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</si>
  <si>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</si>
  <si>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</si>
  <si>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</si>
  <si>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</si>
  <si>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</si>
  <si>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</si>
  <si>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</si>
  <si>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</si>
  <si>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</si>
  <si>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</si>
  <si>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</si>
  <si>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</si>
  <si>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</si>
  <si>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</si>
  <si>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</si>
  <si>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</si>
  <si>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</si>
  <si>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</si>
  <si>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</si>
  <si>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</si>
  <si>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</si>
  <si>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</si>
  <si>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</si>
  <si>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</si>
  <si>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</si>
  <si>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</si>
  <si>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</si>
  <si>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</si>
  <si>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</si>
  <si>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</si>
  <si>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</si>
  <si>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</si>
  <si>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</si>
  <si>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</si>
  <si>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</si>
  <si>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</si>
  <si>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</si>
  <si>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</si>
  <si>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</si>
  <si>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</si>
  <si>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</si>
  <si>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</si>
  <si>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</si>
  <si>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</si>
  <si>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</si>
  <si>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</si>
  <si>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</si>
  <si>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</si>
  <si>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</si>
  <si>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</si>
  <si>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</si>
  <si>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</si>
  <si>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</si>
  <si>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</si>
  <si>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</si>
  <si>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</si>
  <si>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</si>
  <si>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</si>
  <si>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</si>
  <si>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</si>
  <si>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</si>
  <si>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</si>
  <si>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</si>
  <si>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</si>
  <si>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</si>
  <si>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</si>
  <si>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</si>
  <si>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</si>
  <si>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</si>
  <si>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</si>
  <si>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</si>
  <si>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</si>
  <si>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</si>
  <si>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</si>
  <si>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</si>
  <si>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</si>
  <si>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</si>
  <si>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</si>
  <si>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</si>
  <si>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</si>
  <si>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</si>
  <si>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</si>
  <si>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</si>
  <si>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</si>
  <si>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</si>
  <si>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</si>
  <si>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</si>
  <si>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</si>
  <si>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</si>
  <si>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</si>
  <si>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</si>
  <si>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</si>
  <si>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</si>
  <si>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</si>
  <si>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</si>
  <si>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</si>
  <si>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</si>
  <si>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</si>
  <si>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</si>
  <si>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</si>
  <si>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</si>
  <si>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</si>
  <si>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</si>
  <si>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</si>
  <si>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</si>
  <si>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</si>
  <si>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</si>
  <si>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</si>
  <si>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</si>
  <si>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</si>
  <si>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</si>
  <si>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</si>
  <si>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</si>
  <si>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</si>
  <si>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</si>
  <si>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</si>
  <si>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</si>
  <si>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</si>
  <si>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</si>
  <si>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</si>
  <si>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</si>
  <si>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</si>
  <si>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</si>
  <si>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</si>
  <si>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</si>
  <si>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</si>
  <si>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</si>
  <si>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</si>
  <si>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</si>
  <si>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</si>
  <si>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</si>
  <si>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</si>
  <si>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</si>
  <si>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</si>
  <si>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</si>
  <si>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</si>
  <si>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</si>
  <si>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</si>
  <si>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</si>
  <si>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</si>
  <si>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</si>
  <si>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</si>
  <si>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</si>
  <si>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</si>
  <si>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</si>
  <si>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</si>
  <si>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</si>
  <si>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</si>
  <si>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</si>
  <si>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</si>
  <si>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</si>
  <si>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</si>
  <si>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</si>
  <si>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</si>
  <si>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</si>
  <si>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</si>
  <si>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</si>
  <si>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</si>
  <si>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</si>
  <si>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</si>
  <si>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</si>
  <si>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</si>
  <si>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</si>
  <si>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</si>
  <si>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</si>
  <si>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</si>
  <si>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</si>
  <si>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</si>
  <si>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</si>
  <si>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</si>
  <si>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</si>
  <si>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</si>
  <si>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</si>
  <si>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</si>
  <si>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</si>
  <si>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</si>
  <si>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</si>
  <si>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</si>
  <si>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</si>
  <si>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</si>
  <si>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</si>
  <si>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</si>
  <si>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</si>
  <si>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</si>
  <si>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</si>
  <si>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</si>
  <si>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</si>
  <si>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</si>
  <si>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</si>
  <si>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</si>
  <si>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</si>
  <si>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</si>
  <si>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</si>
  <si>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</si>
  <si>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</si>
  <si>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</si>
  <si>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</si>
  <si>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</si>
  <si>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</si>
  <si>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</si>
  <si>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</si>
  <si>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</si>
  <si>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</si>
  <si>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</si>
  <si>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</si>
  <si>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</si>
  <si>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</si>
  <si>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</si>
  <si>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</si>
  <si>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</si>
  <si>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</si>
  <si>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</si>
  <si>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</si>
  <si>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</si>
  <si>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</si>
  <si>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</si>
  <si>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</si>
  <si>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</si>
  <si>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</si>
  <si>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</si>
  <si>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</si>
  <si>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</si>
  <si>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</si>
  <si>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</si>
  <si>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</si>
  <si>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</si>
  <si>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</si>
  <si>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</si>
  <si>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</si>
  <si>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</si>
  <si>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</si>
  <si>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</si>
  <si>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</si>
  <si>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</si>
  <si>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</si>
  <si>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</si>
  <si>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</si>
  <si>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</si>
  <si>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</si>
  <si>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</si>
  <si>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</si>
  <si>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</si>
  <si>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</si>
  <si>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</si>
  <si>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</si>
  <si>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</si>
  <si>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</si>
  <si>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</si>
  <si>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</si>
  <si>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</si>
  <si>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</si>
  <si>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</si>
  <si>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</si>
  <si>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</si>
  <si>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</si>
  <si>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</si>
  <si>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</si>
  <si>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</si>
  <si>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</si>
  <si>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</si>
  <si>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</si>
  <si>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</si>
  <si>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</si>
  <si>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</si>
  <si>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</si>
  <si>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</si>
  <si>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</si>
  <si>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</si>
  <si>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</si>
  <si>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</si>
  <si>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</si>
  <si>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</si>
  <si>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</si>
  <si>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</si>
  <si>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</si>
  <si>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</si>
  <si>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</si>
  <si>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</si>
  <si>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</si>
  <si>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</si>
  <si>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</si>
  <si>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</si>
  <si>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</si>
  <si>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</si>
  <si>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</si>
  <si>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</si>
  <si>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</si>
  <si>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</si>
  <si>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</si>
  <si>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</si>
  <si>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</si>
  <si>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</si>
  <si>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</si>
  <si>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</si>
  <si>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</si>
  <si>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</si>
  <si>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</si>
  <si>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</si>
  <si>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</si>
  <si>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</si>
  <si>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</si>
  <si>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</si>
  <si>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</si>
  <si>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</si>
  <si>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</si>
  <si>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</si>
  <si>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</si>
  <si>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</si>
  <si>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</si>
  <si>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</si>
  <si>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</si>
  <si>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</si>
  <si>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</si>
  <si>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</si>
  <si>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</si>
  <si>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</si>
  <si>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</si>
  <si>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</si>
  <si>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</si>
  <si>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</si>
  <si>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</si>
  <si>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</si>
  <si>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</si>
  <si>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</si>
  <si>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</si>
  <si>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</si>
  <si>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</si>
  <si>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</si>
  <si>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</si>
  <si>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</si>
  <si>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</si>
  <si>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</si>
  <si>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</si>
  <si>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</si>
  <si>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</si>
  <si>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</si>
  <si>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</si>
  <si>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</si>
  <si>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</si>
  <si>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</si>
  <si>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</si>
  <si>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</si>
  <si>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</si>
  <si>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</si>
  <si>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</si>
  <si>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</si>
  <si>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</si>
  <si>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</si>
  <si>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</si>
  <si>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</si>
  <si>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</si>
  <si>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</si>
  <si>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</si>
  <si>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</si>
  <si>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</si>
  <si>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</si>
  <si>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</si>
  <si>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</si>
  <si>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</si>
  <si>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</si>
  <si>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</si>
  <si>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</si>
  <si>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</si>
  <si>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</si>
  <si>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</si>
  <si>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</si>
  <si>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</si>
  <si>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</si>
  <si>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</si>
  <si>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</si>
  <si>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</si>
  <si>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</si>
  <si>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</si>
  <si>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</si>
  <si>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</si>
  <si>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</si>
  <si>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</si>
  <si>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</si>
  <si>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</si>
  <si>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</si>
  <si>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</si>
  <si>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</si>
  <si>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</si>
  <si>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</si>
  <si>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</si>
  <si>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</si>
  <si>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</si>
  <si>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</si>
  <si>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</si>
  <si>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</si>
  <si>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</si>
  <si>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</si>
  <si>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</si>
  <si>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</si>
  <si>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</si>
  <si>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</si>
  <si>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</si>
  <si>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</si>
  <si>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</si>
  <si>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</si>
  <si>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</si>
  <si>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</si>
  <si>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</si>
  <si>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</si>
  <si>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</si>
  <si>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</si>
  <si>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</si>
  <si>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</si>
  <si>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</si>
  <si>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</si>
  <si>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</si>
  <si>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</si>
  <si>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</si>
  <si>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</si>
  <si>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</si>
  <si>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</si>
  <si>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</si>
  <si>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</si>
  <si>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</si>
  <si>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</si>
  <si>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</si>
  <si>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</si>
  <si>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</si>
  <si>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</si>
  <si>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</si>
  <si>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</si>
  <si>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</si>
  <si>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</si>
  <si>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</si>
  <si>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</si>
  <si>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</si>
  <si>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</si>
  <si>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</si>
  <si>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</si>
  <si>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</si>
  <si>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</si>
  <si>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</si>
  <si>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</si>
  <si>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</si>
  <si>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</si>
  <si>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</si>
  <si>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</si>
  <si>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</si>
  <si>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</si>
  <si>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</si>
  <si>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</si>
  <si>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</si>
  <si>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</si>
  <si>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</si>
  <si>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</si>
  <si>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</si>
  <si>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</si>
  <si>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</si>
  <si>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</si>
  <si>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</si>
  <si>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</si>
  <si>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</si>
  <si>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</si>
  <si>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</si>
  <si>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</si>
  <si>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</si>
  <si>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</si>
  <si>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</si>
  <si>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</si>
  <si>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</si>
  <si>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</si>
  <si>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</si>
  <si>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</si>
  <si>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</si>
  <si>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</si>
  <si>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</si>
  <si>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</si>
  <si>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</si>
  <si>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</si>
  <si>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</si>
  <si>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</si>
  <si>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</si>
  <si>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</si>
  <si>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</si>
  <si>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</si>
  <si>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</si>
  <si>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</si>
  <si>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</si>
  <si>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</si>
  <si>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</si>
  <si>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</si>
  <si>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</si>
  <si>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</si>
  <si>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</si>
  <si>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</si>
  <si>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</si>
  <si>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</si>
  <si>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</si>
  <si>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</si>
  <si>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</si>
  <si>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</si>
  <si>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</si>
  <si>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</si>
  <si>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</si>
  <si>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</si>
  <si>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</si>
  <si>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</si>
  <si>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</si>
  <si>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</si>
  <si>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</si>
  <si>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</si>
  <si>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</si>
  <si>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</si>
  <si>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</si>
  <si>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</si>
  <si>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</si>
  <si>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</si>
  <si>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</si>
  <si>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</si>
  <si>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</si>
  <si>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</si>
  <si>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</si>
  <si>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</si>
  <si>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</si>
  <si>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</si>
  <si>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</si>
  <si>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</si>
  <si>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</si>
  <si>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</si>
  <si>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</si>
  <si>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</si>
  <si>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</si>
  <si>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</si>
  <si>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</si>
  <si>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</si>
  <si>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</si>
  <si>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</si>
  <si>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</si>
  <si>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</si>
  <si>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</si>
  <si>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</si>
  <si>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</si>
  <si>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</si>
  <si>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</si>
  <si>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</si>
  <si>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</si>
  <si>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</si>
  <si>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</si>
  <si>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</si>
  <si>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</si>
  <si>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</si>
  <si>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</si>
  <si>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</si>
  <si>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</si>
  <si>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</si>
  <si>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</si>
  <si>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</si>
  <si>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</si>
  <si>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</si>
  <si>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</si>
  <si>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</si>
  <si>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</si>
  <si>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</si>
  <si>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</si>
  <si>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</si>
  <si>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</si>
  <si>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</si>
  <si>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</si>
  <si>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</si>
  <si>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</si>
  <si>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</si>
  <si>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</si>
  <si>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</si>
  <si>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</si>
  <si>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</si>
  <si>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</si>
  <si>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</si>
  <si>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</si>
  <si>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</si>
  <si>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</si>
  <si>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</si>
  <si>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</si>
  <si>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</si>
  <si>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</si>
  <si>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</si>
  <si>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</si>
  <si>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</si>
  <si>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</si>
  <si>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</si>
  <si>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</si>
  <si>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</si>
  <si>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</si>
  <si>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</si>
  <si>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</si>
  <si>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</si>
  <si>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</si>
  <si>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</si>
  <si>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</si>
  <si>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</si>
  <si>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</si>
  <si>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</si>
  <si>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</si>
  <si>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</si>
  <si>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</si>
  <si>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</si>
  <si>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</si>
  <si>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</si>
  <si>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</si>
  <si>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</si>
  <si>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</si>
  <si>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</si>
  <si>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</si>
  <si>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</si>
  <si>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</si>
  <si>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</si>
  <si>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</si>
  <si>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</si>
  <si>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</si>
  <si>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</si>
  <si>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</si>
  <si>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</si>
  <si>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</si>
  <si>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</si>
  <si>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</si>
  <si>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</si>
  <si>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</si>
  <si>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</si>
  <si>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</si>
  <si>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</si>
  <si>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</si>
  <si>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</si>
  <si>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</si>
  <si>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</si>
  <si>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</si>
  <si>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</si>
  <si>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</si>
  <si>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</si>
  <si>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</si>
  <si>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</si>
  <si>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</si>
  <si>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</si>
  <si>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</si>
  <si>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</si>
  <si>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</si>
  <si>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</si>
  <si>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</si>
  <si>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</si>
  <si>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</si>
  <si>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</si>
  <si>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</si>
  <si>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</si>
  <si>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</si>
  <si>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</si>
  <si>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</si>
  <si>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</si>
  <si>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</si>
  <si>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</si>
  <si>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</si>
  <si>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</si>
  <si>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</si>
  <si>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</si>
  <si>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</si>
  <si>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</si>
  <si>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</si>
  <si>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</si>
  <si>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</si>
  <si>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</si>
  <si>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</si>
  <si>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</si>
  <si>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</si>
  <si>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</si>
  <si>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</si>
  <si>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</si>
  <si>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</si>
  <si>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</si>
  <si>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</si>
  <si>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</si>
  <si>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</si>
  <si>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</si>
  <si>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</si>
  <si>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</si>
  <si>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</si>
  <si>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</si>
  <si>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</si>
  <si>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</si>
  <si>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</si>
  <si>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</si>
  <si>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</si>
  <si>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</si>
  <si>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</si>
  <si>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</si>
  <si>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</si>
  <si>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</si>
  <si>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</si>
  <si>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</si>
  <si>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</si>
  <si>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</si>
  <si>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</si>
  <si>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</si>
  <si>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</si>
  <si>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</si>
  <si>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</si>
  <si>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</si>
  <si>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</si>
  <si>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</si>
  <si>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</si>
  <si>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</si>
  <si>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</si>
  <si>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</si>
  <si>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</si>
  <si>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</si>
  <si>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</si>
  <si>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</si>
  <si>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</si>
  <si>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</si>
  <si>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</si>
  <si>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</si>
  <si>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</si>
  <si>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</si>
  <si>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</si>
  <si>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</si>
  <si>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</si>
  <si>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</si>
  <si>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</si>
  <si>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</si>
  <si>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</si>
  <si>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</si>
  <si>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</si>
  <si>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</si>
  <si>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</si>
  <si>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</si>
  <si>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</si>
  <si>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</si>
  <si>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</si>
  <si>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</si>
  <si>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</si>
  <si>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</si>
  <si>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</si>
  <si>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</si>
  <si>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</si>
  <si>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</si>
  <si>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</si>
  <si>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</si>
  <si>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</si>
  <si>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</si>
  <si>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</si>
  <si>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</si>
  <si>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</si>
  <si>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</si>
  <si>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</si>
  <si>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</si>
  <si>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</si>
  <si>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</si>
  <si>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</si>
  <si>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</si>
  <si>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</si>
  <si>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</si>
  <si>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</si>
  <si>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</si>
  <si>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</si>
  <si>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</si>
  <si>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</si>
  <si>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</si>
  <si>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</si>
  <si>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</si>
  <si>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</si>
  <si>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</si>
  <si>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</si>
  <si>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</si>
  <si>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</si>
  <si>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</si>
  <si>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</si>
  <si>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</si>
  <si>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</si>
  <si>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</si>
  <si>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</si>
  <si>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</si>
  <si>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</si>
  <si>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</si>
  <si>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</si>
  <si>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</si>
  <si>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</si>
  <si>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</si>
  <si>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</si>
  <si>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</si>
  <si>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</si>
  <si>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</si>
  <si>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</si>
  <si>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</si>
  <si>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</si>
  <si>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</si>
  <si>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</si>
  <si>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</si>
  <si>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</si>
  <si>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</si>
  <si>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</si>
  <si>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</si>
  <si>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</si>
  <si>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</si>
  <si>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</si>
  <si>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</si>
  <si>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</si>
  <si>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</si>
  <si>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</si>
  <si>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</si>
  <si>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</si>
  <si>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</si>
  <si>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</si>
  <si>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</si>
  <si>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</si>
  <si>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</si>
  <si>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</si>
  <si>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</si>
  <si>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</si>
  <si>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</si>
  <si>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</si>
  <si>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</si>
  <si>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</si>
  <si>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</si>
  <si>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</si>
  <si>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</si>
  <si>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</si>
  <si>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</si>
  <si>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</si>
  <si>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</si>
  <si>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</si>
  <si>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</si>
  <si>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</si>
  <si>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</si>
  <si>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</si>
  <si>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</si>
  <si>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</si>
  <si>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</si>
  <si>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</si>
  <si>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</si>
  <si>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</si>
  <si>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</si>
  <si>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</si>
  <si>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</si>
  <si>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</si>
  <si>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</si>
  <si>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</si>
  <si>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</si>
  <si>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</si>
  <si>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</si>
  <si>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</si>
  <si>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</si>
  <si>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</si>
  <si>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</si>
  <si>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</si>
  <si>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</si>
  <si>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</si>
  <si>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</si>
  <si>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</si>
  <si>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</si>
  <si>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</si>
  <si>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</si>
  <si>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</si>
  <si>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</si>
  <si>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</si>
  <si>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</si>
  <si>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</si>
  <si>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</si>
  <si>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</si>
  <si>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</si>
  <si>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</si>
  <si>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</si>
  <si>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</si>
  <si>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</si>
  <si>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</si>
  <si>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</si>
  <si>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</si>
  <si>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</si>
  <si>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</si>
  <si>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</si>
  <si>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</si>
  <si>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</si>
  <si>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</si>
  <si>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</si>
  <si>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</si>
  <si>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</si>
  <si>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</si>
  <si>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</si>
  <si>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</si>
  <si>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</si>
  <si>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</si>
  <si>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</si>
  <si>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</si>
  <si>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</si>
  <si>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</si>
  <si>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</si>
  <si>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</si>
  <si>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</si>
  <si>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</si>
  <si>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</si>
  <si>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</si>
  <si>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</si>
  <si>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</si>
  <si>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</si>
  <si>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</si>
  <si>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</si>
  <si>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</si>
  <si>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</si>
  <si>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</si>
  <si>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</si>
  <si>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</si>
  <si>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</si>
  <si>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</si>
  <si>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</si>
  <si>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</si>
  <si>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</si>
  <si>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</si>
  <si>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</si>
  <si>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</si>
  <si>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</si>
  <si>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</si>
  <si>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</si>
  <si>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</si>
  <si>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</si>
  <si>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</si>
  <si>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</si>
  <si>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</si>
  <si>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</si>
  <si>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</si>
  <si>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</si>
  <si>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</si>
  <si>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</si>
  <si>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</si>
  <si>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</si>
  <si>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</si>
  <si>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</si>
  <si>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</si>
  <si>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</si>
  <si>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</si>
  <si>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</si>
  <si>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</si>
  <si>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</si>
  <si>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</si>
  <si>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</si>
  <si>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</si>
  <si>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</si>
  <si>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</si>
  <si>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</si>
  <si>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</si>
  <si>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</si>
  <si>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</si>
  <si>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</si>
  <si>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</si>
  <si>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</si>
  <si>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</si>
  <si>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</si>
  <si>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</si>
  <si>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</si>
  <si>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</si>
  <si>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</si>
  <si>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</si>
  <si>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</si>
  <si>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</si>
  <si>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</si>
  <si>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</si>
  <si>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</si>
  <si>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</si>
  <si>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</si>
  <si>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</si>
  <si>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</si>
  <si>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</si>
  <si>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</si>
  <si>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</si>
  <si>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</si>
  <si>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</si>
  <si>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</si>
  <si>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</si>
  <si>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</si>
  <si>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</si>
  <si>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</si>
  <si>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</si>
  <si>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</si>
  <si>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</si>
  <si>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</si>
  <si>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</si>
  <si>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</si>
  <si>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</si>
  <si>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</si>
  <si>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</si>
  <si>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</si>
  <si>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</si>
  <si>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</si>
  <si>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</si>
  <si>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</si>
  <si>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</si>
  <si>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</si>
  <si>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</si>
  <si>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</si>
  <si>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</si>
  <si>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</si>
  <si>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</si>
  <si>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</si>
  <si>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</si>
  <si>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</si>
  <si>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</si>
  <si>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</si>
  <si>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</si>
  <si>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</si>
  <si>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</si>
  <si>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</si>
  <si>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</si>
  <si>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</si>
  <si>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</si>
  <si>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</si>
  <si>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</si>
  <si>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</si>
  <si>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</si>
  <si>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</si>
  <si>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</si>
  <si>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</si>
  <si>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</si>
  <si>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</si>
  <si>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</si>
  <si>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</si>
  <si>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</si>
  <si>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</si>
  <si>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</si>
  <si>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</si>
  <si>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</si>
  <si>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</si>
  <si>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</si>
  <si>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</si>
  <si>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</si>
  <si>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</si>
  <si>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</si>
  <si>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</si>
  <si>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</si>
  <si>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</si>
  <si>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</si>
  <si>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</si>
  <si>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</si>
  <si>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</si>
  <si>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</si>
  <si>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</si>
  <si>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</si>
  <si>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</si>
  <si>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</si>
  <si>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</si>
  <si>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</si>
  <si>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</si>
  <si>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</si>
  <si>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</si>
  <si>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</si>
  <si>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</si>
  <si>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</si>
  <si>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</si>
  <si>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</si>
  <si>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</si>
  <si>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</si>
  <si>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</si>
  <si>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</si>
  <si>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</si>
  <si>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</si>
  <si>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</si>
  <si>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</si>
  <si>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</si>
  <si>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</si>
  <si>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</si>
  <si>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</si>
  <si>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</si>
  <si>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</si>
  <si>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</si>
  <si>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</si>
  <si>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</si>
  <si>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</si>
  <si>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</si>
  <si>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</si>
  <si>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</si>
  <si>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</si>
  <si>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</si>
  <si>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</si>
  <si>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</si>
  <si>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</si>
  <si>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</si>
  <si>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</si>
  <si>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</si>
  <si>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</si>
  <si>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</si>
  <si>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</si>
  <si>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</si>
  <si>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</si>
  <si>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</si>
  <si>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</si>
  <si>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</si>
  <si>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</si>
  <si>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</si>
  <si>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</si>
  <si>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</si>
  <si>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</si>
  <si>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</si>
  <si>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</si>
  <si>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</si>
  <si>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</si>
  <si>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</si>
  <si>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</si>
  <si>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</si>
  <si>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</si>
  <si>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</si>
  <si>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</si>
  <si>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</si>
  <si>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</si>
  <si>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</si>
  <si>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</si>
  <si>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</si>
  <si>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</si>
  <si>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</si>
  <si>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</si>
  <si>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</si>
  <si>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</si>
  <si>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</si>
  <si>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</si>
  <si>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</si>
  <si>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</si>
  <si>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</si>
  <si>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</si>
  <si>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</si>
  <si>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</si>
  <si>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</si>
  <si>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</si>
  <si>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</si>
  <si>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</si>
  <si>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</si>
  <si>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</si>
  <si>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</si>
  <si>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</si>
  <si>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</si>
  <si>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</si>
  <si>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</si>
  <si>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</si>
  <si>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</si>
  <si>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</si>
  <si>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</si>
  <si>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</si>
  <si>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</si>
  <si>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</si>
  <si>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</si>
  <si>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</si>
  <si>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</si>
  <si>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</si>
  <si>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</si>
  <si>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</si>
  <si>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</si>
  <si>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</si>
  <si>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</si>
  <si>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</si>
  <si>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</si>
  <si>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</si>
  <si>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</si>
  <si>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</si>
  <si>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</si>
  <si>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</si>
  <si>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</si>
  <si>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</si>
  <si>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</si>
  <si>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</si>
  <si>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</si>
  <si>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</si>
  <si>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</si>
  <si>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</si>
  <si>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</si>
  <si>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</si>
  <si>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</si>
  <si>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</si>
  <si>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</si>
  <si>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</si>
  <si>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</si>
  <si>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</si>
  <si>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</si>
  <si>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</si>
  <si>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</si>
  <si>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</si>
  <si>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</si>
  <si>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</si>
  <si>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</si>
  <si>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</si>
  <si>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</si>
  <si>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</si>
  <si>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</si>
  <si>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</si>
  <si>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</si>
  <si>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</si>
  <si>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</si>
  <si>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</si>
  <si>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</si>
  <si>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</si>
  <si>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</si>
  <si>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</si>
  <si>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</si>
  <si>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</si>
  <si>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</si>
  <si>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</si>
  <si>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</si>
  <si>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</si>
  <si>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</si>
  <si>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</si>
  <si>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</si>
  <si>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</si>
  <si>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</si>
  <si>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</si>
  <si>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</si>
  <si>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</si>
  <si>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</si>
  <si>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</si>
  <si>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</si>
  <si>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</si>
  <si>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</si>
  <si>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</si>
  <si>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</si>
  <si>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</si>
  <si>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</si>
  <si>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</si>
  <si>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</si>
  <si>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</si>
  <si>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</si>
  <si>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</si>
  <si>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</si>
  <si>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</si>
  <si>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</si>
  <si>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</si>
  <si>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</si>
  <si>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</si>
  <si>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</si>
  <si>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</si>
  <si>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</si>
  <si>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</si>
  <si>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</si>
  <si>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</si>
  <si>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</si>
  <si>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</si>
  <si>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</si>
  <si>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</si>
  <si>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</si>
  <si>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</si>
  <si>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</si>
  <si>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</si>
  <si>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</si>
  <si>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</si>
  <si>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</si>
  <si>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</si>
  <si>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</si>
  <si>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</si>
  <si>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</si>
  <si>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</si>
  <si>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</si>
  <si>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</si>
  <si>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</si>
  <si>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</si>
  <si>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</si>
  <si>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</si>
  <si>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</si>
  <si>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</si>
  <si>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</si>
  <si>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</si>
  <si>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</si>
  <si>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</si>
  <si>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</si>
  <si>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</si>
  <si>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</si>
  <si>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</si>
  <si>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</si>
  <si>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</si>
  <si>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</si>
  <si>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</si>
  <si>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</si>
  <si>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</si>
  <si>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</si>
  <si>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</si>
  <si>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</si>
  <si>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</si>
  <si>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</si>
  <si>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</si>
  <si>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</si>
  <si>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</si>
  <si>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</si>
  <si>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</si>
  <si>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</si>
  <si>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</si>
  <si>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</si>
  <si>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</si>
  <si>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</si>
  <si>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</si>
  <si>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</si>
  <si>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</si>
  <si>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</si>
  <si>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</si>
  <si>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</si>
  <si>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</si>
  <si>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</si>
  <si>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</si>
  <si>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</si>
  <si>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</si>
  <si>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</si>
  <si>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</si>
  <si>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</si>
  <si>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</si>
  <si>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</si>
  <si>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</si>
  <si>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</si>
  <si>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</si>
  <si>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</si>
  <si>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</si>
  <si>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</si>
  <si>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</si>
  <si>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</si>
  <si>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</si>
  <si>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</si>
  <si>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</si>
  <si>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</si>
  <si>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</si>
  <si>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</si>
  <si>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</si>
  <si>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</si>
  <si>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</si>
  <si>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</si>
  <si>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</si>
  <si>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</si>
  <si>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</si>
  <si>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</si>
  <si>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</si>
  <si>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</si>
  <si>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</si>
  <si>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</si>
  <si>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</si>
  <si>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</si>
  <si>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</si>
  <si>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</si>
  <si>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</si>
  <si>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</si>
  <si>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</si>
  <si>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</si>
  <si>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</si>
  <si>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</si>
  <si>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</si>
  <si>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</si>
  <si>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</si>
  <si>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</si>
  <si>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</si>
  <si>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</si>
  <si>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</si>
  <si>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</si>
  <si>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</si>
  <si>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</si>
  <si>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</si>
  <si>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</si>
  <si>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</si>
  <si>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</si>
  <si>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</si>
  <si>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</si>
  <si>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</si>
  <si>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</si>
  <si>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</si>
  <si>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</si>
  <si>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</si>
  <si>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</si>
  <si>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</si>
  <si>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</si>
  <si>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</si>
  <si>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</si>
  <si>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</si>
  <si>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</si>
  <si>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</si>
  <si>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</si>
  <si>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</si>
  <si>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</si>
  <si>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</si>
  <si>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</si>
  <si>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</si>
  <si>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</si>
  <si>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</si>
  <si>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</si>
  <si>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</si>
  <si>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</si>
  <si>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</si>
  <si>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</si>
  <si>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</si>
  <si>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</si>
  <si>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</si>
  <si>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</si>
  <si>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</si>
  <si>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</si>
  <si>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</si>
  <si>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</si>
  <si>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</si>
  <si>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</si>
  <si>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</si>
  <si>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</si>
  <si>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</si>
  <si>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</si>
  <si>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</si>
  <si>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</si>
  <si>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</si>
  <si>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</si>
  <si>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</si>
  <si>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</si>
  <si>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</si>
  <si>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</si>
  <si>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</si>
  <si>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</si>
  <si>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</si>
  <si>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</si>
  <si>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</si>
  <si>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</si>
  <si>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</si>
  <si>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</si>
  <si>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</si>
  <si>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</si>
  <si>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</si>
  <si>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</si>
  <si>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</si>
  <si>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</si>
  <si>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</si>
  <si>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</si>
  <si>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</si>
  <si>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</si>
  <si>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</si>
  <si>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</si>
  <si>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</si>
  <si>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</si>
  <si>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</si>
  <si>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</si>
  <si>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</si>
  <si>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</si>
  <si>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</si>
  <si>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</si>
  <si>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</si>
  <si>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</si>
  <si>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</si>
  <si>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</si>
  <si>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</si>
  <si>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</si>
  <si>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</si>
  <si>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</si>
  <si>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</si>
  <si>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</si>
  <si>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</si>
  <si>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</si>
  <si>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</si>
  <si>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</si>
  <si>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</si>
  <si>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</si>
  <si>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</si>
  <si>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</si>
  <si>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</si>
  <si>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</si>
  <si>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</si>
  <si>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</si>
  <si>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</si>
  <si>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</si>
  <si>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</si>
  <si>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</si>
  <si>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</si>
  <si>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</si>
  <si>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</si>
  <si>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</si>
  <si>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</si>
  <si>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</si>
  <si>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</si>
  <si>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</si>
  <si>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</si>
  <si>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</si>
  <si>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</si>
  <si>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</si>
  <si>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</si>
  <si>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</si>
  <si>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</si>
  <si>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</si>
  <si>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</si>
  <si>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</si>
  <si>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</si>
  <si>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</si>
  <si>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</si>
  <si>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</si>
  <si>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</si>
  <si>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</si>
  <si>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</si>
  <si>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</si>
  <si>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</si>
  <si>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</si>
  <si>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</si>
  <si>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</si>
  <si>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</si>
  <si>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</si>
  <si>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</si>
  <si>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</si>
  <si>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</si>
  <si>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</si>
  <si>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</si>
  <si>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</si>
  <si>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</si>
  <si>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</si>
  <si>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</si>
  <si>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</si>
  <si>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</si>
  <si>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</si>
  <si>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</si>
  <si>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</si>
  <si>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</si>
  <si>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</si>
  <si>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</si>
  <si>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</si>
  <si>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</si>
  <si>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</si>
  <si>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</si>
  <si>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</si>
  <si>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</si>
  <si>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</si>
  <si>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</si>
  <si>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</si>
  <si>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</si>
  <si>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</si>
  <si>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</si>
  <si>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</si>
  <si>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</si>
  <si>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</si>
  <si>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</si>
  <si>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</si>
  <si>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</si>
  <si>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</si>
  <si>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</si>
  <si>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</si>
  <si>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</si>
  <si>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</si>
  <si>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</si>
  <si>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</si>
  <si>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</si>
  <si>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</si>
  <si>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</si>
  <si>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</si>
  <si>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</si>
  <si>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</si>
  <si>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</si>
  <si>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</si>
  <si>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</si>
  <si>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</si>
  <si>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</si>
  <si>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</si>
  <si>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</si>
  <si>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</si>
  <si>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</si>
  <si>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</si>
  <si>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</si>
  <si>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</si>
  <si>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</si>
  <si>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</si>
  <si>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</si>
  <si>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</si>
  <si>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</si>
  <si>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</si>
  <si>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</si>
  <si>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</si>
  <si>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</si>
  <si>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</si>
  <si>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</si>
  <si>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</si>
  <si>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</si>
  <si>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</si>
  <si>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</si>
  <si>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</si>
  <si>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</si>
  <si>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</si>
  <si>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</si>
  <si>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</si>
  <si>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</si>
  <si>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</si>
  <si>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</si>
  <si>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</si>
  <si>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</si>
  <si>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</si>
  <si>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</si>
  <si>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</si>
  <si>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</si>
  <si>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</si>
  <si>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</si>
  <si>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</si>
  <si>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</si>
  <si>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</si>
  <si>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</si>
  <si>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</si>
  <si>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</si>
  <si>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</si>
  <si>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</si>
  <si>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</si>
  <si>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</si>
  <si>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</si>
  <si>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</si>
  <si>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</si>
  <si>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</si>
  <si>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</si>
  <si>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</si>
  <si>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</si>
  <si>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</si>
  <si>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</si>
  <si>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</si>
  <si>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</si>
  <si>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</si>
  <si>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</si>
  <si>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</si>
  <si>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</si>
  <si>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</si>
  <si>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</si>
  <si>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</si>
  <si>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</si>
  <si>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</si>
  <si>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</si>
  <si>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</si>
  <si>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</si>
  <si>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</si>
  <si>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</si>
  <si>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</si>
  <si>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</si>
  <si>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</si>
  <si>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</si>
  <si>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</si>
  <si>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</si>
  <si>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</si>
  <si>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</si>
  <si>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</si>
  <si>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</si>
  <si>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</si>
  <si>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</si>
  <si>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</si>
  <si>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</si>
  <si>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</si>
  <si>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</si>
  <si>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</si>
  <si>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</si>
  <si>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</si>
  <si>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</si>
  <si>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</si>
  <si>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</si>
  <si>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</si>
  <si>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</si>
  <si>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</si>
  <si>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</si>
  <si>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</si>
  <si>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</si>
  <si>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</si>
  <si>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</si>
  <si>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</si>
  <si>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</si>
  <si>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</si>
  <si>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</si>
  <si>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</si>
  <si>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</si>
  <si>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</si>
  <si>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</si>
  <si>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</si>
  <si>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</si>
  <si>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</si>
  <si>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</si>
  <si>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</si>
  <si>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</si>
  <si>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</si>
  <si>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</si>
  <si>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</si>
  <si>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</si>
  <si>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</si>
  <si>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</si>
  <si>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</si>
  <si>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</si>
  <si>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</si>
  <si>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</si>
  <si>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</si>
  <si>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</si>
  <si>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</si>
  <si>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</si>
  <si>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</si>
  <si>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</si>
  <si>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</si>
  <si>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</si>
  <si>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</si>
  <si>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</si>
  <si>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</si>
  <si>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</si>
  <si>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</si>
  <si>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</si>
  <si>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</si>
  <si>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</si>
  <si>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</si>
  <si>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</si>
  <si>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</si>
  <si>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</si>
  <si>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</si>
  <si>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</si>
  <si>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</si>
  <si>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</si>
  <si>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</si>
  <si>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</si>
  <si>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</si>
  <si>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</si>
  <si>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</si>
  <si>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</si>
  <si>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</si>
  <si>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</si>
  <si>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</si>
  <si>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</si>
  <si>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</si>
  <si>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</si>
  <si>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</si>
  <si>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</si>
  <si>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</si>
  <si>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</si>
  <si>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</si>
  <si>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</si>
  <si>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</si>
  <si>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</si>
  <si>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</si>
  <si>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</si>
  <si>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</si>
  <si>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</si>
  <si>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</si>
  <si>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</si>
  <si>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</si>
  <si>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</si>
  <si>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</si>
  <si>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</si>
  <si>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</si>
  <si>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</si>
  <si>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</si>
  <si>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</si>
  <si>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</si>
  <si>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</si>
  <si>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</si>
  <si>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</si>
  <si>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</si>
  <si>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</si>
  <si>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</si>
  <si>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</si>
  <si>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</si>
  <si>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</si>
  <si>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</si>
  <si>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</si>
  <si>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</si>
  <si>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</si>
  <si>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</si>
  <si>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</si>
  <si>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</si>
  <si>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</si>
  <si>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</si>
  <si>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</si>
  <si>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</si>
  <si>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</si>
  <si>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</si>
  <si>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</si>
  <si>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</si>
  <si>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</si>
  <si>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</si>
  <si>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</si>
  <si>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</si>
  <si>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</si>
  <si>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</si>
  <si>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</si>
  <si>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</si>
  <si>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</si>
  <si>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</si>
  <si>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</si>
  <si>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</si>
  <si>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</si>
  <si>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</si>
  <si>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</si>
  <si>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</si>
  <si>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</si>
  <si>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</si>
  <si>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</si>
  <si>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</si>
  <si>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</si>
  <si>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</si>
  <si>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</si>
  <si>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</si>
  <si>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</si>
  <si>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</si>
  <si>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</si>
  <si>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</si>
  <si>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</si>
  <si>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</si>
  <si>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</si>
  <si>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</si>
  <si>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</si>
  <si>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</si>
  <si>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</si>
  <si>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</si>
  <si>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</si>
  <si>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</si>
  <si>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</si>
  <si>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</si>
  <si>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</si>
  <si>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</si>
  <si>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</si>
  <si>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</si>
  <si>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</si>
  <si>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</si>
  <si>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</si>
  <si>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</si>
  <si>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</si>
  <si>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</si>
  <si>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</si>
  <si>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</si>
  <si>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</si>
  <si>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</si>
  <si>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</si>
  <si>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</si>
  <si>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</si>
  <si>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</si>
  <si>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</si>
  <si>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</si>
  <si>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</si>
  <si>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</si>
  <si>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</si>
  <si>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</si>
  <si>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</si>
  <si>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</si>
  <si>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</si>
  <si>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</si>
  <si>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</si>
  <si>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</si>
  <si>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</si>
  <si>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</si>
  <si>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</si>
  <si>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</si>
  <si>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</si>
  <si>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</si>
  <si>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</si>
  <si>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</si>
  <si>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</si>
  <si>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</si>
  <si>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</si>
  <si>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</si>
  <si>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</si>
  <si>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</si>
  <si>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</si>
  <si>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</si>
  <si>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</si>
  <si>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</si>
  <si>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</si>
  <si>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</si>
  <si>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</si>
  <si>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</si>
  <si>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</si>
  <si>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</si>
  <si>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</si>
  <si>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</si>
  <si>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</si>
  <si>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</si>
  <si>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</si>
  <si>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</si>
  <si>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</si>
  <si>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</si>
  <si>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</si>
  <si>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</si>
  <si>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</si>
  <si>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</si>
  <si>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</si>
  <si>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</si>
  <si>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</si>
  <si>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</si>
  <si>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</si>
  <si>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</si>
  <si>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</si>
  <si>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</si>
  <si>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</si>
  <si>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</si>
  <si>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</si>
  <si>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</si>
  <si>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</si>
  <si>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</si>
  <si>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</si>
  <si>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</si>
  <si>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</si>
  <si>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</si>
  <si>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</si>
  <si>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</si>
  <si>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</si>
  <si>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</si>
  <si>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</si>
  <si>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</si>
  <si>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</si>
  <si>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</si>
  <si>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</si>
  <si>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</si>
  <si>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</si>
  <si>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</si>
  <si>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</si>
  <si>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</si>
  <si>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</si>
  <si>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</si>
  <si>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</si>
  <si>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</si>
  <si>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</si>
  <si>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</si>
  <si>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</si>
  <si>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</si>
  <si>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</si>
  <si>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</si>
  <si>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</si>
  <si>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</si>
  <si>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</si>
  <si>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</si>
  <si>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</si>
  <si>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</si>
  <si>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</si>
  <si>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</si>
  <si>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</si>
  <si>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</si>
  <si>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</si>
  <si>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</si>
  <si>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</si>
  <si>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</si>
  <si>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</si>
  <si>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</si>
  <si>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</si>
  <si>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</si>
  <si>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</si>
  <si>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</si>
  <si>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</si>
  <si>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</si>
  <si>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</si>
  <si>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</si>
  <si>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</si>
  <si>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</si>
  <si>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</si>
  <si>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</si>
  <si>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</si>
  <si>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</si>
  <si>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</si>
  <si>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</si>
  <si>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</si>
  <si>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</si>
  <si>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</si>
  <si>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</si>
  <si>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</si>
  <si>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</si>
  <si>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</si>
  <si>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</si>
  <si>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</si>
  <si>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</si>
  <si>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</si>
  <si>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</si>
  <si>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</si>
  <si>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</si>
  <si>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</si>
  <si>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</si>
  <si>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</si>
  <si>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</si>
  <si>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</si>
  <si>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</si>
  <si>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</si>
  <si>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</si>
  <si>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</si>
  <si>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</si>
  <si>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</si>
  <si>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</si>
  <si>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</si>
  <si>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</si>
  <si>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</si>
  <si>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</si>
  <si>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</si>
  <si>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</si>
  <si>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</si>
  <si>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</si>
  <si>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</si>
  <si>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</si>
  <si>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</si>
  <si>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</si>
  <si>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</si>
  <si>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</si>
  <si>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</si>
  <si>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</si>
  <si>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</si>
  <si>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</si>
  <si>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</si>
  <si>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</si>
  <si>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</si>
  <si>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</si>
  <si>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</si>
  <si>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</si>
  <si>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</si>
  <si>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</si>
  <si>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</si>
  <si>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</si>
  <si>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</si>
  <si>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</si>
  <si>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</si>
  <si>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</si>
  <si>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</si>
  <si>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</si>
  <si>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</si>
  <si>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</si>
  <si>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</si>
  <si>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</si>
  <si>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</si>
  <si>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</si>
  <si>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</si>
  <si>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</si>
  <si>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</si>
  <si>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</si>
  <si>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</si>
  <si>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</si>
  <si>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</si>
  <si>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</si>
  <si>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</si>
  <si>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</si>
  <si>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</si>
  <si>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</si>
  <si>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</si>
  <si>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</si>
  <si>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</si>
  <si>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</si>
  <si>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</si>
  <si>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</si>
  <si>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</si>
  <si>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</si>
  <si>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</si>
  <si>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</si>
  <si>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</si>
  <si>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</si>
  <si>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</si>
  <si>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</si>
  <si>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</si>
  <si>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</si>
  <si>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</si>
  <si>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</si>
  <si>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</si>
  <si>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</si>
  <si>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</si>
  <si>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</si>
  <si>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</si>
  <si>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</si>
  <si>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</si>
  <si>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</si>
  <si>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</si>
  <si>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</si>
  <si>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</si>
  <si>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</si>
  <si>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</si>
  <si>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</si>
  <si>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</si>
  <si>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</si>
  <si>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</si>
  <si>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</si>
  <si>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</si>
  <si>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</si>
  <si>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</si>
  <si>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</si>
  <si>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</si>
  <si>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</si>
  <si>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</si>
  <si>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</si>
  <si>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</si>
  <si>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</si>
  <si>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</si>
  <si>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</si>
  <si>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</si>
  <si>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</si>
  <si>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</si>
  <si>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</si>
  <si>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</si>
  <si>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</si>
  <si>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</si>
  <si>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</si>
  <si>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</si>
  <si>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</si>
  <si>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</si>
  <si>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</si>
  <si>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</si>
  <si>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</si>
  <si>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</si>
  <si>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</si>
  <si>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</si>
  <si>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</si>
  <si>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</si>
  <si>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</si>
  <si>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</si>
  <si>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</si>
  <si>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</si>
  <si>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</si>
  <si>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</si>
  <si>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</si>
  <si>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</si>
  <si>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</si>
  <si>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</si>
  <si>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</si>
  <si>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</si>
  <si>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</si>
  <si>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</si>
  <si>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</si>
  <si>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</si>
  <si>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</si>
  <si>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</si>
  <si>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</si>
  <si>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</si>
  <si>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</si>
  <si>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</si>
  <si>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</si>
  <si>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</si>
  <si>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</si>
  <si>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</si>
  <si>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</si>
  <si>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</si>
  <si>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</si>
  <si>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</si>
  <si>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</si>
  <si>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</si>
  <si>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</si>
  <si>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</si>
  <si>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</si>
  <si>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</si>
  <si>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</si>
  <si>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</si>
  <si>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</si>
  <si>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</si>
  <si>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</si>
  <si>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</si>
  <si>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</si>
  <si>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</si>
  <si>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</si>
  <si>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</si>
  <si>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</si>
  <si>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</si>
  <si>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</si>
  <si>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</si>
  <si>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</si>
  <si>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</si>
  <si>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</si>
  <si>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</si>
  <si>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</si>
  <si>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</si>
  <si>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</si>
  <si>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</si>
  <si>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</si>
  <si>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</si>
  <si>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</si>
  <si>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</si>
  <si>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</si>
  <si>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</si>
  <si>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</si>
  <si>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</si>
  <si>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</si>
  <si>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</si>
  <si>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</si>
  <si>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</si>
  <si>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</si>
  <si>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</si>
  <si>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</si>
  <si>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</si>
  <si>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</si>
  <si>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</si>
  <si>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</si>
  <si>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</si>
  <si>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</si>
  <si>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</si>
  <si>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</si>
  <si>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</si>
  <si>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</si>
  <si>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</si>
  <si>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</si>
  <si>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</si>
  <si>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</si>
  <si>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</si>
  <si>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</si>
  <si>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</si>
  <si>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</si>
  <si>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</si>
  <si>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</si>
  <si>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</si>
  <si>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</si>
  <si>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</si>
  <si>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</si>
  <si>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</si>
  <si>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</si>
  <si>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</si>
  <si>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</si>
  <si>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</si>
  <si>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</si>
  <si>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</si>
  <si>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</si>
  <si>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</si>
  <si>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</si>
  <si>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</si>
  <si>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</si>
  <si>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</si>
  <si>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</si>
  <si>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</si>
  <si>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</si>
  <si>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</si>
  <si>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</si>
  <si>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</si>
  <si>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</si>
  <si>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</si>
  <si>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</si>
  <si>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</si>
  <si>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</si>
  <si>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</si>
  <si>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</si>
  <si>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</si>
  <si>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</si>
  <si>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</si>
  <si>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</si>
  <si>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</si>
  <si>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</si>
  <si>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</si>
  <si>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</si>
  <si>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</si>
  <si>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</si>
  <si>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</si>
  <si>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</si>
  <si>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</si>
  <si>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</si>
  <si>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</si>
  <si>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</si>
  <si>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</si>
  <si>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</si>
  <si>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</si>
  <si>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</si>
  <si>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</si>
  <si>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</si>
  <si>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</si>
  <si>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</si>
  <si>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</si>
  <si>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</si>
  <si>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</si>
  <si>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</si>
  <si>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</si>
  <si>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</si>
  <si>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</si>
  <si>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</si>
  <si>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</si>
  <si>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</si>
  <si>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</si>
  <si>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</si>
  <si>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</si>
  <si>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</si>
  <si>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</si>
  <si>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</si>
  <si>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</si>
  <si>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</si>
  <si>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</si>
  <si>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</si>
  <si>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</si>
  <si>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</si>
  <si>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</si>
  <si>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</si>
  <si>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</si>
  <si>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</si>
  <si>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</si>
  <si>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</si>
  <si>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</si>
  <si>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</si>
  <si>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</si>
  <si>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</si>
  <si>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</si>
  <si>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</si>
  <si>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</si>
  <si>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</si>
  <si>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</si>
  <si>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</si>
  <si>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</si>
  <si>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</si>
  <si>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</si>
  <si>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</si>
  <si>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</si>
  <si>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</si>
  <si>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</si>
  <si>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</si>
  <si>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</si>
  <si>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</si>
  <si>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</si>
  <si>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</si>
  <si>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</si>
  <si>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</si>
  <si>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</si>
  <si>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</si>
  <si>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</si>
  <si>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</si>
  <si>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</si>
  <si>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</si>
  <si>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</si>
  <si>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</si>
  <si>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</si>
  <si>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</si>
  <si>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</si>
  <si>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</si>
  <si>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</si>
  <si>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</si>
  <si>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</si>
  <si>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</si>
  <si>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</si>
  <si>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</si>
  <si>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</si>
  <si>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</si>
  <si>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</si>
  <si>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</si>
  <si>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</si>
  <si>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</si>
  <si>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</si>
  <si>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</si>
  <si>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</si>
  <si>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</si>
  <si>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</si>
  <si>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</si>
  <si>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</si>
  <si>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</si>
  <si>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</si>
  <si>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</si>
  <si>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</si>
  <si>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</si>
  <si>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</si>
  <si>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</si>
  <si>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</si>
  <si>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</si>
  <si>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</si>
  <si>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</si>
  <si>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</si>
  <si>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</si>
  <si>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</si>
  <si>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</si>
  <si>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</si>
  <si>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</si>
  <si>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</si>
  <si>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</si>
  <si>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</si>
  <si>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</si>
  <si>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</si>
  <si>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</si>
  <si>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</si>
  <si>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</si>
  <si>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</si>
  <si>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</si>
  <si>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</si>
  <si>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</si>
  <si>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</si>
  <si>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</si>
  <si>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</si>
  <si>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</si>
  <si>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</si>
  <si>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</si>
  <si>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</si>
  <si>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</si>
  <si>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</si>
  <si>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</si>
  <si>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</si>
  <si>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</si>
  <si>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</si>
  <si>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</si>
  <si>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</si>
  <si>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</si>
  <si>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</si>
  <si>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</si>
  <si>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</si>
  <si>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</si>
  <si>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</si>
  <si>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</si>
  <si>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</si>
  <si>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</si>
  <si>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</si>
  <si>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</si>
  <si>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</si>
  <si>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</si>
  <si>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</si>
  <si>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</si>
  <si>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</si>
  <si>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</si>
  <si>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</si>
  <si>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</si>
  <si>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</si>
  <si>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</si>
  <si>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</si>
  <si>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</si>
  <si>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</si>
  <si>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</si>
  <si>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</si>
  <si>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</si>
  <si>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</si>
  <si>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</si>
  <si>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</si>
  <si>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</si>
  <si>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</si>
  <si>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</si>
  <si>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</si>
  <si>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</si>
  <si>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</si>
  <si>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</si>
  <si>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</si>
  <si>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</si>
  <si>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</si>
  <si>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</si>
  <si>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</si>
  <si>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</si>
  <si>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</si>
  <si>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</si>
  <si>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</si>
  <si>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</si>
  <si>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</si>
  <si>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</si>
  <si>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</si>
  <si>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</si>
  <si>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</si>
  <si>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</si>
  <si>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</si>
  <si>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</si>
  <si>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</si>
  <si>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</si>
  <si>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</si>
  <si>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</si>
  <si>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</si>
  <si>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</si>
  <si>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</si>
  <si>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</si>
  <si>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</si>
  <si>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</si>
  <si>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</si>
  <si>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</si>
  <si>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</si>
  <si>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</si>
  <si>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</si>
  <si>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</si>
  <si>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</si>
  <si>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</si>
  <si>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</si>
  <si>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</si>
  <si>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</si>
  <si>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</si>
  <si>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</si>
  <si>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</si>
  <si>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</si>
  <si>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</si>
  <si>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</si>
  <si>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</si>
  <si>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</si>
  <si>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</si>
  <si>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</si>
  <si>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</si>
  <si>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</si>
  <si>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</si>
  <si>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</si>
  <si>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</si>
  <si>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</si>
  <si>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</si>
  <si>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</si>
  <si>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</si>
  <si>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</si>
  <si>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</si>
  <si>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</si>
  <si>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</si>
  <si>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</si>
  <si>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</si>
  <si>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</si>
  <si>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</si>
  <si>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</si>
  <si>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</si>
  <si>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</si>
  <si>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</si>
  <si>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</si>
  <si>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</si>
  <si>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</si>
  <si>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</si>
  <si>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</si>
  <si>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</si>
  <si>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</si>
  <si>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</si>
  <si>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</si>
  <si>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</si>
  <si>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</si>
  <si>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</si>
  <si>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</si>
  <si>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</si>
  <si>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</si>
  <si>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</si>
  <si>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</si>
  <si>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</si>
  <si>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</si>
  <si>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</si>
  <si>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</si>
  <si>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</si>
  <si>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</si>
  <si>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</si>
  <si>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</si>
  <si>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</si>
  <si>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</si>
  <si>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</si>
  <si>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</si>
  <si>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</si>
  <si>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</si>
  <si>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</si>
  <si>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</si>
  <si>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</si>
  <si>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</si>
  <si>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</si>
  <si>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</si>
  <si>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</si>
  <si>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</si>
  <si>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</si>
  <si>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</si>
  <si>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</si>
  <si>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</si>
  <si>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</si>
  <si>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</si>
  <si>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</si>
  <si>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</si>
  <si>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</si>
  <si>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</si>
  <si>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</si>
  <si>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</si>
  <si>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</si>
  <si>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</si>
  <si>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</si>
  <si>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</si>
  <si>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</si>
  <si>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</si>
  <si>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</si>
  <si>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</si>
  <si>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</si>
  <si>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</si>
  <si>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</si>
  <si>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</si>
  <si>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</si>
  <si>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</si>
  <si>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</si>
  <si>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</si>
  <si>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</si>
  <si>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</si>
  <si>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</si>
  <si>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</si>
  <si>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</si>
  <si>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</si>
  <si>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</si>
  <si>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</si>
  <si>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</si>
  <si>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</si>
  <si>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</si>
  <si>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</si>
  <si>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</si>
  <si>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</si>
  <si>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</si>
  <si>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</si>
  <si>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</si>
  <si>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</si>
  <si>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</si>
  <si>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</si>
  <si>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</si>
  <si>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</si>
  <si>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</si>
  <si>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</si>
  <si>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</si>
  <si>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</si>
  <si>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</si>
  <si>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</si>
  <si>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</si>
  <si>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</si>
  <si>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</si>
  <si>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</si>
  <si>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</si>
  <si>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</si>
  <si>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</si>
  <si>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</si>
  <si>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</si>
  <si>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</si>
  <si>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</si>
  <si>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</si>
  <si>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</si>
  <si>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</si>
  <si>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</si>
  <si>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</si>
  <si>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</si>
  <si>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</si>
  <si>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</si>
  <si>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</si>
  <si>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</si>
  <si>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</si>
  <si>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</si>
  <si>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</si>
  <si>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</si>
  <si>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</si>
  <si>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</si>
  <si>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</si>
  <si>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</si>
  <si>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</si>
  <si>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</si>
  <si>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</si>
  <si>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</si>
  <si>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</si>
  <si>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</si>
  <si>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</si>
  <si>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</si>
  <si>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</si>
  <si>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</si>
  <si>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</si>
  <si>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</si>
  <si>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</si>
  <si>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</si>
  <si>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</si>
  <si>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</si>
  <si>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</si>
  <si>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</si>
  <si>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</si>
  <si>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</si>
  <si>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</si>
  <si>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</si>
  <si>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</si>
  <si>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</si>
  <si>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</si>
  <si>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</si>
  <si>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</si>
  <si>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</si>
  <si>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</si>
  <si>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</si>
  <si>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</si>
  <si>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</si>
  <si>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</si>
  <si>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</si>
  <si>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</si>
  <si>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</si>
  <si>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</si>
  <si>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</si>
  <si>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</si>
  <si>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</si>
  <si>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</si>
  <si>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</si>
  <si>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</si>
  <si>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</si>
  <si>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</si>
  <si>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</si>
  <si>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</si>
  <si>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</si>
  <si>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</si>
  <si>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</si>
  <si>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</si>
  <si>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</si>
  <si>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</si>
  <si>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</si>
  <si>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</si>
  <si>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</si>
  <si>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</si>
  <si>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</si>
  <si>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</si>
  <si>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</si>
  <si>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</si>
  <si>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</si>
  <si>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</si>
  <si>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</si>
  <si>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</si>
  <si>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</si>
  <si>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</si>
  <si>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</si>
  <si>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</si>
  <si>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</si>
  <si>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</si>
  <si>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</si>
  <si>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</si>
  <si>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</si>
  <si>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</si>
  <si>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</si>
  <si>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</si>
  <si>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</si>
  <si>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</si>
  <si>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</si>
  <si>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</si>
  <si>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</si>
  <si>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</si>
  <si>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</si>
  <si>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</si>
  <si>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</si>
  <si>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</si>
  <si>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</si>
  <si>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</si>
  <si>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</si>
  <si>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</si>
  <si>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</si>
  <si>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</si>
  <si>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</si>
  <si>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</si>
  <si>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</si>
  <si>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</si>
  <si>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</si>
  <si>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</si>
  <si>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</si>
  <si>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</si>
  <si>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</si>
  <si>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</si>
  <si>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</si>
  <si>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</si>
  <si>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</si>
  <si>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</si>
  <si>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</si>
  <si>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</si>
  <si>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</si>
  <si>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</si>
  <si>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</si>
  <si>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</si>
  <si>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</si>
  <si>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</si>
  <si>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</si>
  <si>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</si>
  <si>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</si>
  <si>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</si>
  <si>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</si>
  <si>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</si>
  <si>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</si>
  <si>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</si>
  <si>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</si>
  <si>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</si>
  <si>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</si>
  <si>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</si>
  <si>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</si>
  <si>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</si>
  <si>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</si>
  <si>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</si>
  <si>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</si>
  <si>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</si>
  <si>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</si>
  <si>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</si>
  <si>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</si>
  <si>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</si>
  <si>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</si>
  <si>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</si>
  <si>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</si>
  <si>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</si>
  <si>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</si>
  <si>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</si>
  <si>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</si>
  <si>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</si>
  <si>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</si>
  <si>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</si>
  <si>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</si>
  <si>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</si>
  <si>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</si>
  <si>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</si>
  <si>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</si>
  <si>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</si>
  <si>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</si>
  <si>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</si>
  <si>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</si>
  <si>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</si>
  <si>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</si>
  <si>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</si>
  <si>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</si>
  <si>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</si>
  <si>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</si>
  <si>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</si>
  <si>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</si>
  <si>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</si>
  <si>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</si>
  <si>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</si>
  <si>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</si>
  <si>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</si>
  <si>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</si>
  <si>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</si>
  <si>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</si>
  <si>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</si>
  <si>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</si>
  <si>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</si>
  <si>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</si>
  <si>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</si>
  <si>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</si>
  <si>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</si>
  <si>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</si>
  <si>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</si>
  <si>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</si>
  <si>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</si>
  <si>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</si>
  <si>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</si>
  <si>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</si>
  <si>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</si>
  <si>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</si>
  <si>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</si>
  <si>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</si>
  <si>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</si>
  <si>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</si>
  <si>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</si>
  <si>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</si>
  <si>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</si>
  <si>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</si>
  <si>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</si>
  <si>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</si>
  <si>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</si>
  <si>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</si>
  <si>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</si>
  <si>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</si>
  <si>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</si>
  <si>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</si>
  <si>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</si>
  <si>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</si>
  <si>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</si>
  <si>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</si>
  <si>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</si>
  <si>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</si>
  <si>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</si>
  <si>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</si>
  <si>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</si>
  <si>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</si>
  <si>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</si>
  <si>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</si>
  <si>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</si>
  <si>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</si>
  <si>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</si>
  <si>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</si>
  <si>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</si>
  <si>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</si>
  <si>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</si>
  <si>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</si>
  <si>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</si>
  <si>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</si>
  <si>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</si>
  <si>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</si>
  <si>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</si>
  <si>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</si>
  <si>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</si>
  <si>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</si>
  <si>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</si>
  <si>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</si>
  <si>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</si>
  <si>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</si>
  <si>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</si>
  <si>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</si>
  <si>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</si>
  <si>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</si>
  <si>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</si>
  <si>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</si>
  <si>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</si>
  <si>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</si>
  <si>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</si>
  <si>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</si>
  <si>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</si>
  <si>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</si>
  <si>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</si>
  <si>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</si>
  <si>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</si>
  <si>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</si>
  <si>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</si>
  <si>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</si>
  <si>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</si>
  <si>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</si>
  <si>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</si>
  <si>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</si>
  <si>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</si>
  <si>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</si>
  <si>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</si>
  <si>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</si>
  <si>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</si>
  <si>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</si>
  <si>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</si>
  <si>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</si>
  <si>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</si>
  <si>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</si>
  <si>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</si>
  <si>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</si>
  <si>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</si>
  <si>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</si>
  <si>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</si>
  <si>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</si>
  <si>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</si>
  <si>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</si>
  <si>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</si>
  <si>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</si>
  <si>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</si>
  <si>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</si>
  <si>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</si>
  <si>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</si>
  <si>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</si>
  <si>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</si>
  <si>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</si>
  <si>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</si>
  <si>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</si>
  <si>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</si>
  <si>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</si>
  <si>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</si>
  <si>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</si>
  <si>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</si>
  <si>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</si>
  <si>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</si>
  <si>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</si>
  <si>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</si>
  <si>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</si>
  <si>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</si>
  <si>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</si>
  <si>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</si>
  <si>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</si>
  <si>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</si>
  <si>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</si>
  <si>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</si>
  <si>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</si>
  <si>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</si>
  <si>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</si>
  <si>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</si>
  <si>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</si>
  <si>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</si>
  <si>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</si>
  <si>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</si>
  <si>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</si>
  <si>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</si>
  <si>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</si>
  <si>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</si>
  <si>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</si>
  <si>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</si>
  <si>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</si>
  <si>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</si>
  <si>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</si>
  <si>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</si>
  <si>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</si>
  <si>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</si>
  <si>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</si>
  <si>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</si>
  <si>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</si>
  <si>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</si>
  <si>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</si>
  <si>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</si>
  <si>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</si>
  <si>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</si>
  <si>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</si>
  <si>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</si>
  <si>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</si>
  <si>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</si>
  <si>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</si>
  <si>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</si>
  <si>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</si>
  <si>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</si>
  <si>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</si>
  <si>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</si>
  <si>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</si>
  <si>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</si>
  <si>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</si>
  <si>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</si>
  <si>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</si>
  <si>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</si>
  <si>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</si>
  <si>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</si>
  <si>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</si>
  <si>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</si>
  <si>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</si>
  <si>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</si>
  <si>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</si>
  <si>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</si>
  <si>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</si>
  <si>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</si>
  <si>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</si>
  <si>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</si>
  <si>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</si>
  <si>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</si>
  <si>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</si>
  <si>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</si>
  <si>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</si>
  <si>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</si>
  <si>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</si>
  <si>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</si>
  <si>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</si>
  <si>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</si>
  <si>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</si>
  <si>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</si>
  <si>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</si>
  <si>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</si>
  <si>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</si>
  <si>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</si>
  <si>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</si>
  <si>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</si>
  <si>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</si>
  <si>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</si>
  <si>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</si>
  <si>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</si>
  <si>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</si>
  <si>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</si>
  <si>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</si>
  <si>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</si>
  <si>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</si>
  <si>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</si>
  <si>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</si>
  <si>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</si>
  <si>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</si>
  <si>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</si>
  <si>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</si>
  <si>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</si>
  <si>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</si>
  <si>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</si>
  <si>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</si>
  <si>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</si>
  <si>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</si>
  <si>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</si>
  <si>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</si>
  <si>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</si>
  <si>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</si>
  <si>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</si>
  <si>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</si>
  <si>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</si>
  <si>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</si>
  <si>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</si>
  <si>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</si>
  <si>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</si>
  <si>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</si>
  <si>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</si>
  <si>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</si>
  <si>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</si>
  <si>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</si>
  <si>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</si>
  <si>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</si>
  <si>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</si>
  <si>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</si>
  <si>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</si>
  <si>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</si>
  <si>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</si>
  <si>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</si>
  <si>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</si>
  <si>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</si>
  <si>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</si>
  <si>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</si>
  <si>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</si>
  <si>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</si>
  <si>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</si>
  <si>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</si>
  <si>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</si>
  <si>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</si>
  <si>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</si>
  <si>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</si>
  <si>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</si>
  <si>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</si>
  <si>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</si>
  <si>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</si>
  <si>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</si>
  <si>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</si>
  <si>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</si>
  <si>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</si>
  <si>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</si>
  <si>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</si>
  <si>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</si>
  <si>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</si>
  <si>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</si>
  <si>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</si>
  <si>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</si>
  <si>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</si>
  <si>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</si>
  <si>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</si>
  <si>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</si>
  <si>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</si>
  <si>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</si>
  <si>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</si>
  <si>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</si>
  <si>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</si>
  <si>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</si>
  <si>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</si>
  <si>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</si>
  <si>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</si>
  <si>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</si>
  <si>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</si>
  <si>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</si>
  <si>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</si>
  <si>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</si>
  <si>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</si>
  <si>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</si>
  <si>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</si>
  <si>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</si>
  <si>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</si>
  <si>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</si>
  <si>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</si>
  <si>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</si>
  <si>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</si>
  <si>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</si>
  <si>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</si>
  <si>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</si>
  <si>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</si>
  <si>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</si>
  <si>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</si>
  <si>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</si>
  <si>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</si>
  <si>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</si>
  <si>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</si>
  <si>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</si>
  <si>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</si>
  <si>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</si>
  <si>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</si>
  <si>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</si>
  <si>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</si>
  <si>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</si>
  <si>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</si>
  <si>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</si>
  <si>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</si>
  <si>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</si>
  <si>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</si>
  <si>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</si>
  <si>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</si>
  <si>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</si>
  <si>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</si>
  <si>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</si>
  <si>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</si>
  <si>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</si>
  <si>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</si>
  <si>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</si>
  <si>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</si>
  <si>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</si>
  <si>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</si>
  <si>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</si>
  <si>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</si>
  <si>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</si>
  <si>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</si>
  <si>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</si>
  <si>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</si>
  <si>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</si>
  <si>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</si>
  <si>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</si>
  <si>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</si>
  <si>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</si>
  <si>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</si>
  <si>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</si>
  <si>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</si>
  <si>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</si>
  <si>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</si>
  <si>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</si>
  <si>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</si>
  <si>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</si>
  <si>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</si>
  <si>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</si>
  <si>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</si>
  <si>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</si>
  <si>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</si>
  <si>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</si>
  <si>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</si>
  <si>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</si>
  <si>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</si>
  <si>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</si>
  <si>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</si>
  <si>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</si>
  <si>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</si>
  <si>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</si>
  <si>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</si>
  <si>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</si>
  <si>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</si>
  <si>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</si>
  <si>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</si>
  <si>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</si>
  <si>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</si>
  <si>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</si>
  <si>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</si>
  <si>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</si>
  <si>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</si>
  <si>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</si>
  <si>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</si>
  <si>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</si>
  <si>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</si>
  <si>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</si>
  <si>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</si>
  <si>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</si>
  <si>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</si>
  <si>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</si>
  <si>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</si>
  <si>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</si>
  <si>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</si>
  <si>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</si>
  <si>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</si>
  <si>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</si>
  <si>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</si>
  <si>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</si>
  <si>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</si>
  <si>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</si>
  <si>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</si>
  <si>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</si>
  <si>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</si>
  <si>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</si>
  <si>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</si>
  <si>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</si>
  <si>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</si>
  <si>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</si>
  <si>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</si>
  <si>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</si>
  <si>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</si>
  <si>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</si>
  <si>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</si>
  <si>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</si>
  <si>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</si>
  <si>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</si>
  <si>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</si>
  <si>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</si>
  <si>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</si>
  <si>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</si>
  <si>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</si>
  <si>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</si>
  <si>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</si>
  <si>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</si>
  <si>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</si>
  <si>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</si>
  <si>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</si>
  <si>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</si>
  <si>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</si>
  <si>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EM team at site  TS</t>
  </si>
  <si>
    <t>PCM-20251129-00001360</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</si>
  <si>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</si>
  <si>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</si>
  <si>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</si>
  <si>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</si>
  <si>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</si>
  <si>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</si>
  <si>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</si>
  <si>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</si>
  <si>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</si>
  <si>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</si>
  <si>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</si>
  <si>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</si>
  <si>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</si>
  <si>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</si>
  <si>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</si>
  <si>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</si>
  <si>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</si>
  <si>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</si>
  <si>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</si>
  <si>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</si>
  <si>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</si>
  <si>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</si>
  <si>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</si>
  <si>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</si>
  <si>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</si>
  <si>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</si>
  <si>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</si>
  <si>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</si>
  <si>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</si>
  <si>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</si>
  <si>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</si>
  <si>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</si>
  <si>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</si>
  <si>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</si>
  <si>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</si>
  <si>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</si>
  <si>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</si>
  <si>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</si>
  <si>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</si>
  <si>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</si>
  <si>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</si>
  <si>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</si>
  <si>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</si>
  <si>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</si>
  <si>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</si>
  <si>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</si>
  <si>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</si>
  <si>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</si>
  <si>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</si>
  <si>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</si>
  <si>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</si>
  <si>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</si>
  <si>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</si>
  <si>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</si>
  <si>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</si>
  <si>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</si>
  <si>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</si>
  <si>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</si>
  <si>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</si>
  <si>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</si>
  <si>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</si>
  <si>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</si>
  <si>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</si>
  <si>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</si>
  <si>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</si>
  <si>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</si>
  <si>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</si>
  <si>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</si>
  <si>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</si>
  <si>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</si>
  <si>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</si>
  <si>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</si>
  <si>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</si>
  <si>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</si>
  <si>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</si>
  <si>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</si>
  <si>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</si>
  <si>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</si>
  <si>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</si>
  <si>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</si>
  <si>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</si>
  <si>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</si>
  <si>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</si>
  <si>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</si>
  <si>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</si>
  <si>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ETA 30 min</t>
  </si>
  <si>
    <t>PCM-20251129-00000907</t>
  </si>
  <si>
    <t>site has access issue as site located in military zone</t>
  </si>
  <si>
    <t>PCM-20251129-00001230</t>
  </si>
  <si>
    <t>Team at site and TS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</si>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</sst>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9" totalsRowShown="0" headerRowDxfId="62" dataDxfId="61" headerRowBorderDxfId="59" tableBorderDxfId="60">
  <autoFilter ref="A1:L9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6" dataDxfId="45" headerRowBorderDxfId="43" tableBorderDxfId="44" totalsRowBorderDxfId="42">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327.74967754629324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5.9260879628709517E-2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1</v>
      </c>
      <c r="D4" s="56" t="s">
        <v>9375</v>
      </c>
      <c r="E4" s="130" t="s">
        <v>39106</v>
      </c>
      <c r="F4" s="129">
        <v>45990.660891203705</v>
      </c>
      <c r="G4" s="128">
        <f ca="1">IFERROR(NOW()-F4,"-")</f>
        <v>3.7212268514849711E-2</v>
      </c>
      <c r="H4" s="129">
        <v>45990.660891203705</v>
      </c>
      <c r="I4" s="131" t="str">
        <f>IFERROR(VLOOKUP(D4,DB!A:F,6,0),"")</f>
        <v>SCECO</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45990.698103472219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45990.698103472219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45990.698103472219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45990.698103472219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45990.698103472219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45990.698103472219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45990.698103472219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45990.698103472219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45990.698103472219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45990.698103472219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45990.698103472219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45990.698103472219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45990.698103472219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45990.698103472219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45990.698103472219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45990.698103472219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45990.698103472219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45990.698103472219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45990.698103472219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45990.698103472219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45990.698103472219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45990.698103472219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45990.698103472219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45990.698103472219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45990.698103472219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45990.698103472219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45990.698103472219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45990.698103472219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45990.698103472219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45990.698103472219</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3F54E24E-149F-4CAB-81FE-945F13C658A1}"/>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tabSelected="1" workbookViewId="0">
      <pane ySplit="1" topLeftCell="A2" activePane="bottomLeft" state="frozen"/>
      <selection pane="bottomLeft"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165.69826550925791</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6.3106844907379127</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3.8300231477478519E-2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45990.698103472219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45990.698103472219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45990.698103472219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45990.698103472219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45990.698103472219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45990.698103472219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45990.698103472219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45990.698103472219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45990.698103472219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45990.698103472219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45990.698103472219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45990.698103472219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45990.698103472219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45990.698103472219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45990.698103472219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45990.698103472219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45990.698103472219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45990.698103472219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45990.698103472219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45990.698103472219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45990.698103472219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45990.698103472219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45990.698103472219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45990.698103472219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45990.698103472219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45990.698103472219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45990.698103472219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45990.698103472219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45990.698103472219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45990.698103472219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45990.698103472219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45990.698103472219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45990.698103472219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45990.698103472219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45990.698103472219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45990.698103472219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45990.698103472219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45990.698103472219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45990.698103472219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45990.698103472219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45990.698103472219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45990.698103472219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45990.698103472219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45990.698103472219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45990.698103472219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45990.698103472219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45990.698103472219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45990.698103472219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45990.698103472219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45990.698103472219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45990.698103472219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45990.698103472219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45990.698103472219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45990.698103472219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45990.698103472219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45990.698103472219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45990.698103472219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45990.698103472219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45990.698103472219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45990.698103472219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45990.698103472219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45990.698103472219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45990.698103472219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45990.698103472219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45990.698103472219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45990.698103472219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45990.698103472219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45990.698103472219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45990.698103472219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45990.698103472219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45990.698103472219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45990.698103472219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45990.698103472219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9"/>
  <sheetViews>
    <sheetView workbookViewId="0">
      <selection activeCell="I15" sqref="I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39198</v>
      </c>
      <c r="B2" s="58" t="str">
        <f>IFERROR(VLOOKUP(D2,DB!A:K,11,0),"")</f>
        <v>R3</v>
      </c>
      <c r="C2" s="18">
        <v>1</v>
      </c>
      <c r="D2" s="18" t="s">
        <v>19392</v>
      </c>
      <c r="E2" s="18" t="s">
        <v>39106</v>
      </c>
      <c r="F2" s="22">
        <v>45990.534942129627</v>
      </c>
      <c r="G2" s="21">
        <f t="shared" ref="G2:G38" ca="1" si="0">IFERROR(NOW()-F2,"-")</f>
        <v>0.16316134259250248</v>
      </c>
      <c r="H2" s="22">
        <v>45990.529930555553</v>
      </c>
      <c r="I2" s="19" t="str">
        <f>IFERROR(VLOOKUP(D2,DB!A:F,6,0),"")</f>
        <v>SCECO</v>
      </c>
      <c r="J2" s="18" t="str">
        <f>IFERROR(VLOOKUP(D2,DB!A:G,7,0),"")</f>
        <v>Dead</v>
      </c>
      <c r="K2" s="42" t="s">
        <v>39199</v>
      </c>
      <c r="L2" s="23" t="str">
        <f>IFERROR(VLOOKUP(D2,DB!A:I,9,0),"")</f>
        <v>Latis</v>
      </c>
    </row>
    <row r="3" spans="1:13" ht="15" customHeight="1">
      <c r="A3" s="19" t="s">
        <v>39200</v>
      </c>
      <c r="B3" s="58" t="str">
        <f>IFERROR(VLOOKUP(D3,DB!A:K,11,0),"")</f>
        <v>R3</v>
      </c>
      <c r="C3" s="18">
        <v>4</v>
      </c>
      <c r="D3" s="58" t="s">
        <v>24910</v>
      </c>
      <c r="E3" s="18" t="s">
        <v>39106</v>
      </c>
      <c r="F3" s="20">
        <v>45990.612372685187</v>
      </c>
      <c r="G3" s="21">
        <f t="shared" ca="1" si="0"/>
        <v>8.5730787031934597E-2</v>
      </c>
      <c r="H3" s="22">
        <v>45990.592673611114</v>
      </c>
      <c r="I3" s="19" t="str">
        <f>IFERROR(VLOOKUP(D3,DB!A:F,6,0),"")</f>
        <v>Generator-SG</v>
      </c>
      <c r="J3" s="18" t="str">
        <f>IFERROR(VLOOKUP(D3,DB!A:G,7,0),"")</f>
        <v>Weak</v>
      </c>
      <c r="K3" s="42" t="s">
        <v>39201</v>
      </c>
      <c r="L3" s="23" t="str">
        <f>IFERROR(VLOOKUP(D3,DB!A:I,9,0),"")</f>
        <v>Latis</v>
      </c>
    </row>
    <row r="4" spans="1:13" ht="15" customHeight="1">
      <c r="A4" s="19"/>
      <c r="B4" s="58" t="str">
        <f>IFERROR(VLOOKUP(D4,DB!A:K,11,0),"")</f>
        <v/>
      </c>
      <c r="C4" s="18"/>
      <c r="D4" s="58"/>
      <c r="E4" s="18"/>
      <c r="F4" s="20"/>
      <c r="G4" s="21">
        <f t="shared" ca="1" si="0"/>
        <v>45990.698103472219</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45990.698103472219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45990.698103472219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45990.698103472219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45990.698103472219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45990.698103472219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45990.698103472219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45990.698103472219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58"/>
      <c r="E12" s="18"/>
      <c r="F12" s="20"/>
      <c r="G12" s="21">
        <f t="shared" ca="1" si="0"/>
        <v>45990.698103472219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45990.698103472219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45990.698103472219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45990.698103472219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45990.698103472219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45990.698103472219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45990.698103472219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45990.698103472219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45990.698103472219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45990.698103472219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45990.698103472219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45990.698103472219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45990.698103472219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45990.698103472219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45990.698103472219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45990.698103472219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45990.698103472219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45990.698103472219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45990.698103472219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45990.698103472219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45990.698103472219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45990.698103472219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45990.698103472219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45990.698103472219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45990.698103472219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45990.698103472219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45990.698103472219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ref="G39:G102" ca="1" si="1">IFERROR(NOW()-F39,"-")</f>
        <v>45990.698103472219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45990.698103472219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45990.698103472219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45990.698103472219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45990.698103472219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45990.698103472219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45990.698103472219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45990.698103472219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45990.698103472219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45990.698103472219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45990.698103472219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45990.698103472219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45990.698103472219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45990.698103472219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45990.698103472219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45990.698103472219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45990.698103472219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45990.698103472219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45990.698103472219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45990.698103472219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45990.698103472219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45990.698103472219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45990.698103472219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45990.698103472219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45990.698103472219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45990.698103472219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45990.698103472219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45990.698103472219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45990.698103472219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45990.698103472219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45990.698103472219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45990.698103472219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45990.698103472219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45990.698103472219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45990.698103472219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45990.698103472219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45990.698103472219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45990.698103472219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45990.698103472219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45990.698103472219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45990.698103472219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45990.698103472219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45990.698103472219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45990.698103472219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45990.698103472219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45990.698103472219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45990.698103472219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45990.698103472219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45990.698103472219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45990.698103472219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45990.698103472219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45990.698103472219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45990.698103472219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45990.698103472219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45990.698103472219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45990.698103472219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45990.698103472219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45990.698103472219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45990.698103472219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45990.698103472219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45990.698103472219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45990.698103472219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45990.698103472219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45990.698103472219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ref="G103:G166" ca="1" si="2">IFERROR(NOW()-F103,"-")</f>
        <v>45990.698103472219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45990.698103472219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45990.698103472219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45990.698103472219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45990.698103472219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45990.698103472219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45990.698103472219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45990.698103472219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45990.698103472219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45990.698103472219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45990.698103472219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45990.698103472219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45990.698103472219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45990.698103472219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45990.698103472219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45990.698103472219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45990.698103472219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45990.698103472219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45990.698103472219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45990.698103472219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45990.698103472219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45990.698103472219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45990.698103472219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45990.698103472219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45990.698103472219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45990.698103472219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45990.698103472219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45990.698103472219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45990.698103472219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45990.698103472219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45990.698103472219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45990.698103472219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45990.698103472219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45990.698103472219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45990.698103472219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45990.698103472219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45990.698103472219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45990.698103472219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45990.698103472219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45990.698103472219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45990.698103472219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45990.698103472219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45990.698103472219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45990.698103472219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45990.698103472219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45990.698103472219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45990.698103472219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45990.698103472219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45990.698103472219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45990.698103472219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45990.698103472219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45990.698103472219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45990.698103472219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45990.698103472219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45990.698103472219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45990.698103472219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45990.698103472219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45990.698103472219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45990.698103472219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45990.698103472219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45990.698103472219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45990.698103472219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45990.698103472219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45990.698103472219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ref="G167:G230" ca="1" si="3">IFERROR(NOW()-F167,"-")</f>
        <v>45990.698103472219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45990.698103472219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45990.698103472219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45990.698103472219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45990.698103472219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45990.698103472219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45990.698103472219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45990.698103472219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45990.698103472219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45990.698103472219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45990.698103472219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45990.698103472219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45990.698103472219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45990.698103472219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45990.698103472219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45990.698103472219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45990.698103472219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45990.698103472219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45990.698103472219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45990.698103472219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45990.698103472219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45990.698103472219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45990.698103472219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45990.698103472219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45990.698103472219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45990.698103472219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45990.698103472219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45990.698103472219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45990.698103472219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45990.698103472219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45990.698103472219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45990.698103472219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45990.698103472219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45990.698103472219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45990.698103472219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45990.698103472219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45990.698103472219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45990.698103472219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45990.698103472219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45990.698103472219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45990.698103472219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45990.698103472219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45990.698103472219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45990.698103472219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45990.698103472219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45990.698103472219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45990.698103472219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45990.698103472219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45990.698103472219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45990.698103472219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45990.698103472219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45990.698103472219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45990.698103472219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45990.698103472219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45990.698103472219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45990.698103472219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45990.698103472219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45990.698103472219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45990.698103472219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45990.698103472219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45990.698103472219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45990.698103472219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45990.698103472219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45990.698103472219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ref="G231:G294" ca="1" si="4">IFERROR(NOW()-F231,"-")</f>
        <v>45990.698103472219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45990.698103472219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45990.698103472219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45990.698103472219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45990.698103472219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45990.698103472219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45990.698103472219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45990.698103472219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45990.698103472219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45990.698103472219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45990.698103472219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45990.698103472219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45990.698103472219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45990.698103472219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45990.698103472219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45990.698103472219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45990.698103472219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45990.698103472219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45990.698103472219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45990.698103472219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45990.698103472219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45990.698103472219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45990.698103472219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45990.698103472219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45990.698103472219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45990.698103472219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45990.698103472219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45990.698103472219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45990.698103472219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45990.698103472219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45990.698103472219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45990.698103472219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45990.698103472219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45990.698103472219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45990.698103472219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45990.698103472219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45990.698103472219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45990.698103472219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45990.698103472219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45990.698103472219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45990.698103472219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45990.698103472219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45990.698103472219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45990.698103472219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45990.698103472219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45990.698103472219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45990.698103472219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45990.698103472219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45990.698103472219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45990.698103472219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45990.698103472219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45990.698103472219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45990.698103472219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45990.698103472219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45990.698103472219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45990.698103472219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45990.698103472219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45990.698103472219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45990.698103472219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45990.698103472219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45990.698103472219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45990.698103472219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45990.698103472219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45990.698103472219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ref="G295:G358" ca="1" si="5">IFERROR(NOW()-F295,"-")</f>
        <v>45990.698103472219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45990.698103472219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45990.698103472219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45990.698103472219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45990.698103472219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45990.698103472219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45990.698103472219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45990.698103472219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45990.698103472219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45990.698103472219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45990.698103472219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45990.698103472219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45990.698103472219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45990.698103472219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45990.698103472219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45990.698103472219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45990.698103472219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45990.698103472219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45990.698103472219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45990.698103472219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45990.698103472219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45990.698103472219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45990.698103472219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45990.698103472219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45990.698103472219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45990.698103472219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45990.698103472219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45990.698103472219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45990.698103472219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45990.698103472219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45990.698103472219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45990.698103472219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45990.698103472219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45990.698103472219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45990.698103472219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45990.698103472219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45990.698103472219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45990.698103472219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45990.698103472219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45990.698103472219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45990.698103472219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45990.698103472219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45990.698103472219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45990.698103472219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45990.698103472219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45990.698103472219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45990.698103472219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45990.698103472219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45990.698103472219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45990.698103472219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45990.698103472219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45990.698103472219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45990.698103472219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45990.698103472219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45990.698103472219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45990.698103472219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45990.698103472219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45990.698103472219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45990.698103472219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45990.698103472219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45990.698103472219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45990.698103472219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45990.698103472219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45990.698103472219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ref="G359:G422" ca="1" si="6">IFERROR(NOW()-F359,"-")</f>
        <v>45990.698103472219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45990.698103472219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45990.698103472219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45990.698103472219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45990.698103472219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45990.698103472219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45990.698103472219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45990.698103472219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45990.698103472219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45990.698103472219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45990.698103472219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45990.698103472219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45990.698103472219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45990.698103472219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45990.698103472219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45990.698103472219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45990.698103472219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45990.698103472219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45990.698103472219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45990.698103472219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45990.698103472219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45990.698103472219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45990.698103472219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45990.698103472219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45990.698103472219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45990.698103472219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45990.698103472219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45990.698103472219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45990.698103472219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45990.698103472219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45990.698103472219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45990.698103472219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45990.698103472219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45990.698103472219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45990.698103472219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45990.698103472219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45990.698103472219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45990.698103472219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45990.698103472219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45990.698103472219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45990.698103472219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45990.698103472219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45990.698103472219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45990.698103472219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45990.698103472219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45990.698103472219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45990.698103472219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45990.698103472219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45990.698103472219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45990.698103472219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45990.698103472219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45990.698103472219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45990.698103472219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45990.698103472219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45990.698103472219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45990.698103472219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45990.698103472219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45990.698103472219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45990.698103472219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45990.698103472219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45990.698103472219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45990.698103472219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45990.698103472219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45990.698103472219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ref="G423:G486" ca="1" si="7">IFERROR(NOW()-F423,"-")</f>
        <v>45990.698103472219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45990.698103472219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45990.698103472219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45990.698103472219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45990.698103472219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45990.698103472219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45990.698103472219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45990.698103472219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45990.698103472219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45990.698103472219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45990.698103472219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45990.698103472219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45990.698103472219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45990.698103472219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45990.698103472219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45990.698103472219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45990.698103472219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45990.698103472219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45990.698103472219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45990.698103472219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45990.698103472219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45990.698103472219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45990.698103472219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45990.698103472219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45990.698103472219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45990.698103472219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45990.698103472219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45990.698103472219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45990.698103472219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45990.698103472219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45990.698103472219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45990.698103472219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45990.698103472219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45990.698103472219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45990.698103472219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45990.698103472219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45990.698103472219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45990.698103472219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45990.698103472219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45990.698103472219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45990.698103472219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45990.698103472219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45990.698103472219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45990.698103472219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45990.698103472219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45990.698103472219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45990.698103472219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45990.698103472219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45990.698103472219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45990.698103472219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45990.698103472219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45990.698103472219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45990.698103472219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45990.698103472219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45990.698103472219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45990.698103472219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45990.698103472219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45990.698103472219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45990.698103472219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45990.698103472219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45990.698103472219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45990.698103472219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45990.698103472219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45990.698103472219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ref="G487:G550" ca="1" si="8">IFERROR(NOW()-F487,"-")</f>
        <v>45990.698103472219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45990.698103472219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45990.698103472219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45990.698103472219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45990.698103472219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45990.698103472219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45990.698103472219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45990.698103472219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45990.698103472219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45990.698103472219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45990.698103472219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45990.698103472219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45990.698103472219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45990.698103472219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45990.698103472219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45990.698103472219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45990.698103472219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45990.698103472219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45990.698103472219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45990.698103472219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45990.698103472219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45990.698103472219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45990.698103472219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45990.698103472219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45990.698103472219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45990.698103472219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45990.698103472219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45990.698103472219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45990.698103472219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45990.698103472219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45990.698103472219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45990.698103472219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45990.698103472219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45990.698103472219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45990.698103472219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45990.698103472219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45990.698103472219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45990.698103472219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45990.698103472219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45990.698103472219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45990.698103472219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45990.698103472219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45990.698103472219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45990.698103472219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45990.698103472219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45990.698103472219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45990.698103472219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45990.698103472219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45990.698103472219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45990.698103472219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45990.698103472219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45990.698103472219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45990.698103472219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45990.698103472219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45990.698103472219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45990.698103472219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45990.698103472219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45990.698103472219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45990.698103472219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45990.698103472219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45990.698103472219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45990.698103472219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45990.698103472219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45990.698103472219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ref="G551:G614" ca="1" si="9">IFERROR(NOW()-F551,"-")</f>
        <v>45990.698103472219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45990.698103472219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45990.698103472219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45990.698103472219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45990.698103472219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45990.698103472219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45990.698103472219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45990.698103472219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45990.698103472219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45990.698103472219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45990.698103472219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45990.698103472219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45990.698103472219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45990.698103472219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45990.698103472219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45990.698103472219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45990.698103472219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45990.698103472219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45990.698103472219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45990.698103472219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45990.698103472219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45990.698103472219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45990.698103472219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45990.698103472219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45990.698103472219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45990.698103472219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45990.698103472219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45990.698103472219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45990.698103472219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45990.698103472219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45990.698103472219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45990.698103472219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45990.698103472219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45990.698103472219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45990.698103472219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45990.698103472219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45990.698103472219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45990.698103472219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45990.698103472219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45990.698103472219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45990.698103472219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45990.698103472219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45990.698103472219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45990.698103472219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45990.698103472219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45990.698103472219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45990.698103472219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45990.698103472219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45990.698103472219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45990.698103472219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45990.698103472219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45990.698103472219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45990.698103472219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45990.698103472219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45990.698103472219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45990.698103472219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45990.698103472219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45990.698103472219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45990.698103472219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45990.698103472219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45990.698103472219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45990.698103472219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45990.698103472219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45990.698103472219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ref="G615:G678" ca="1" si="10">IFERROR(NOW()-F615,"-")</f>
        <v>45990.698103472219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45990.698103472219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45990.698103472219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45990.698103472219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45990.698103472219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45990.698103472219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45990.698103472219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45990.698103472219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45990.698103472219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45990.698103472219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45990.698103472219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45990.698103472219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45990.698103472219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45990.698103472219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45990.698103472219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45990.698103472219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45990.698103472219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45990.698103472219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45990.698103472219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45990.698103472219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45990.698103472219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45990.698103472219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45990.698103472219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45990.698103472219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45990.698103472219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45990.698103472219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45990.698103472219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45990.698103472219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45990.698103472219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45990.698103472219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45990.698103472219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45990.698103472219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45990.698103472219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45990.698103472219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45990.698103472219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45990.698103472219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45990.698103472219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45990.698103472219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45990.698103472219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45990.698103472219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45990.698103472219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45990.698103472219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45990.698103472219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45990.698103472219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45990.698103472219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45990.698103472219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45990.698103472219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45990.698103472219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45990.698103472219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45990.698103472219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45990.698103472219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45990.698103472219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45990.698103472219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45990.698103472219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45990.698103472219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45990.698103472219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45990.698103472219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45990.698103472219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45990.698103472219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45990.698103472219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45990.698103472219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45990.698103472219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45990.698103472219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45990.698103472219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ref="G679:G742" ca="1" si="11">IFERROR(NOW()-F679,"-")</f>
        <v>45990.698103472219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45990.698103472219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45990.698103472219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45990.698103472219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45990.698103472219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45990.698103472219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45990.698103472219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45990.698103472219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45990.698103472219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45990.698103472219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45990.698103472219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45990.698103472219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45990.698103472219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45990.698103472219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45990.698103472219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45990.698103472219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45990.698103472219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45990.698103472219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45990.698103472219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45990.698103472219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45990.698103472219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45990.698103472219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45990.698103472219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45990.698103472219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45990.698103472219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45990.698103472219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45990.698103472219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45990.698103472219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45990.698103472219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45990.698103472219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45990.698103472219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45990.698103472219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45990.698103472219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45990.698103472219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45990.698103472219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45990.698103472219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45990.698103472219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45990.698103472219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45990.698103472219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45990.698103472219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45990.698103472219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45990.698103472219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45990.698103472219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45990.698103472219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45990.698103472219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45990.698103472219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45990.698103472219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45990.698103472219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45990.698103472219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45990.698103472219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45990.698103472219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45990.698103472219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45990.698103472219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45990.698103472219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45990.698103472219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45990.698103472219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45990.698103472219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45990.698103472219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45990.698103472219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45990.698103472219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45990.698103472219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45990.698103472219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45990.698103472219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45990.698103472219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ref="G743:G806" ca="1" si="12">IFERROR(NOW()-F743,"-")</f>
        <v>45990.698103472219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45990.698103472219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45990.698103472219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45990.698103472219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45990.698103472219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45990.698103472219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45990.698103472219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45990.698103472219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45990.698103472219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45990.698103472219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45990.698103472219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45990.698103472219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45990.698103472219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45990.698103472219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45990.698103472219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45990.698103472219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45990.698103472219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45990.698103472219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45990.698103472219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45990.698103472219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45990.698103472219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45990.698103472219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45990.698103472219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45990.698103472219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45990.698103472219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45990.698103472219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45990.698103472219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45990.698103472219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45990.698103472219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45990.698103472219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45990.698103472219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45990.698103472219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45990.698103472219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45990.698103472219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45990.698103472219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45990.698103472219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45990.698103472219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45990.698103472219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45990.698103472219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45990.698103472219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45990.698103472219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45990.698103472219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45990.698103472219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45990.698103472219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45990.698103472219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45990.698103472219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45990.698103472219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45990.698103472219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45990.698103472219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45990.698103472219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45990.698103472219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45990.698103472219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45990.698103472219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45990.698103472219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45990.698103472219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45990.698103472219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45990.698103472219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45990.698103472219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45990.698103472219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45990.698103472219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45990.698103472219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45990.698103472219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45990.698103472219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45990.698103472219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ref="G807:G870" ca="1" si="13">IFERROR(NOW()-F807,"-")</f>
        <v>45990.698103472219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45990.698103472219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45990.698103472219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45990.698103472219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45990.698103472219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45990.698103472219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45990.698103472219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45990.698103472219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45990.698103472219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45990.698103472219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45990.698103472219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45990.698103472219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45990.698103472219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45990.698103472219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45990.698103472219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45990.698103472219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45990.698103472219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45990.698103472219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45990.698103472219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45990.698103472219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45990.698103472219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45990.698103472219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45990.698103472219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45990.698103472219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45990.698103472219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45990.698103472219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45990.698103472219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45990.698103472219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45990.698103472219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45990.698103472219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45990.698103472219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45990.698103472219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45990.698103472219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45990.698103472219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45990.698103472219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45990.698103472219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45990.698103472219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45990.698103472219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45990.698103472219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45990.698103472219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45990.698103472219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45990.698103472219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45990.698103472219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45990.698103472219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45990.698103472219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45990.698103472219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45990.698103472219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45990.698103472219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45990.698103472219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45990.698103472219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45990.698103472219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45990.698103472219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45990.698103472219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45990.698103472219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45990.698103472219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45990.698103472219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45990.698103472219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45990.698103472219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45990.698103472219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45990.698103472219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45990.698103472219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45990.698103472219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45990.698103472219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45990.698103472219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ref="G871:G934" ca="1" si="14">IFERROR(NOW()-F871,"-")</f>
        <v>45990.698103472219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45990.698103472219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45990.698103472219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45990.698103472219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45990.698103472219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45990.698103472219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45990.698103472219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45990.698103472219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45990.698103472219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45990.698103472219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45990.698103472219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45990.698103472219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45990.698103472219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45990.698103472219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45990.698103472219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45990.698103472219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45990.698103472219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45990.698103472219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45990.698103472219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45990.698103472219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45990.698103472219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45990.698103472219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45990.698103472219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45990.698103472219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45990.698103472219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45990.698103472219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45990.698103472219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45990.698103472219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45990.698103472219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45990.698103472219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45990.698103472219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45990.698103472219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45990.698103472219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45990.698103472219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45990.698103472219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45990.698103472219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45990.698103472219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45990.698103472219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45990.698103472219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45990.698103472219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45990.698103472219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45990.698103472219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45990.698103472219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45990.698103472219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45990.698103472219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45990.698103472219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45990.698103472219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45990.698103472219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45990.698103472219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45990.698103472219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45990.698103472219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45990.698103472219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45990.698103472219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45990.698103472219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45990.698103472219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45990.698103472219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45990.698103472219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45990.698103472219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45990.698103472219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45990.698103472219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45990.698103472219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45990.698103472219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45990.698103472219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45990.698103472219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ref="G935:G949" ca="1" si="15">IFERROR(NOW()-F935,"-")</f>
        <v>45990.698103472219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45990.698103472219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45990.698103472219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45990.698103472219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45990.698103472219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45990.698103472219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45990.698103472219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45990.698103472219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45990.698103472219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45990.698103472219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45990.698103472219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45990.698103472219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45990.698103472219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45990.698103472219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45990.698103472219</v>
      </c>
      <c r="H949" s="22"/>
      <c r="I949" s="19" t="str">
        <f>IFERROR(VLOOKUP(D949,DB!A:F,6,0),"")</f>
        <v/>
      </c>
      <c r="J949" s="18" t="str">
        <f>IFERROR(VLOOKUP(D949,DB!A:G,7,0),"")</f>
        <v/>
      </c>
      <c r="K949" s="42"/>
      <c r="L949" s="23" t="str">
        <f>IFERROR(VLOOKUP(D949,DB!A:I,9,0),"")</f>
        <v/>
      </c>
    </row>
  </sheetData>
  <dataValidations count="2">
    <dataValidation allowBlank="1" showInputMessage="1" showErrorMessage="1" sqref="E1" xr:uid="{5914219A-CB83-432D-936A-CC0CB6F3982A}"/>
    <dataValidation type="list" allowBlank="1" showInputMessage="1" showErrorMessage="1" sqref="E2:E9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287.21738587962318</v>
      </c>
      <c r="H2" s="92">
        <v>45703.474768518521</v>
      </c>
      <c r="I2" s="92" t="str">
        <f>IFERROR(VLOOKUP(D2,DB!A:F,6,0),"")</f>
        <v>SCECO</v>
      </c>
      <c r="J2" s="92" t="str">
        <f>IFERROR(VLOOKUP(D2,DB!A:G,7,0),"")</f>
        <v>Dead</v>
      </c>
      <c r="K2" s="94" t="s">
        <v>39203</v>
      </c>
      <c r="L2" s="88" t="str">
        <f>IFERROR(VLOOKUP(D2,DB!A:I,9,0),"")</f>
        <v>Latis</v>
      </c>
    </row>
    <row r="3" spans="1:16" ht="31.5" customHeight="1">
      <c r="A3" s="110" t="s">
        <v>39204</v>
      </c>
      <c r="B3" s="88" t="str">
        <f>IFERROR(VLOOKUP(D3,DB!A:K,11,0),"")</f>
        <v>R4</v>
      </c>
      <c r="C3" s="90">
        <v>1</v>
      </c>
      <c r="D3" s="88" t="s">
        <v>37915</v>
      </c>
      <c r="E3" s="91" t="s">
        <v>39106</v>
      </c>
      <c r="F3" s="92">
        <v>45990.191666666666</v>
      </c>
      <c r="G3" s="93">
        <f t="shared" ref="G3:G48" ca="1" si="0">IFERROR(NOW()-F3,"")</f>
        <v>0.50643680555367609</v>
      </c>
      <c r="H3" s="92">
        <v>45989.810358796298</v>
      </c>
      <c r="I3" s="110" t="str">
        <f>IFERROR(VLOOKUP(D3,DB!A:F,6,0),"")</f>
        <v>SCECO</v>
      </c>
      <c r="J3" s="110" t="str">
        <f>IFERROR(VLOOKUP(D3,DB!A:G,7,0),"")</f>
        <v>Dead</v>
      </c>
      <c r="K3" s="94" t="s">
        <v>39205</v>
      </c>
      <c r="L3" s="88" t="str">
        <f>IFERROR(VLOOKUP(D3,DB!A:I,9,0),"")</f>
        <v>Latis</v>
      </c>
    </row>
    <row r="4" spans="1:16" ht="15" customHeight="1">
      <c r="A4" s="110"/>
      <c r="B4" s="110" t="str">
        <f>IFERROR(VLOOKUP(D4,DB!A:K,11,0),"")</f>
        <v/>
      </c>
      <c r="C4" s="90"/>
      <c r="D4" s="88"/>
      <c r="E4" s="91"/>
      <c r="F4" s="92"/>
      <c r="G4" s="93">
        <f t="shared" ca="1" si="0"/>
        <v>45990.698103472219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45990.698103472219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45990.698103472219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45990.698103472219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45990.698103472219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45990.698103472219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45990.698103472219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45990.698103472219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45990.698103472219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153"/>
      <c r="E13" s="91"/>
      <c r="F13" s="92"/>
      <c r="G13" s="93">
        <f t="shared" ca="1" si="0"/>
        <v>45990.698103472219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45990.698103472219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45990.698103472219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45990.698103472219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45990.698103472219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45990.698103472219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45990.698103472219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45990.698103472219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45990.698103472219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45990.698103472219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45990.698103472219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45990.698103472219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45990.698103472219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45990.698103472219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45990.698103472219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45990.698103472219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45990.698103472219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45990.698103472219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45990.698103472219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45990.698103472219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45990.698103472219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45990.698103472219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45990.698103472219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45990.698103472219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45990.698103472219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45990.698103472219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45990.698103472219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45990.698103472219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45990.698103472219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45990.698103472219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45990.698103472219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45990.698103472219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45990.698103472219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45990.698103472219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45990.698103472219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45990.698103472219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ref="G49:G112" ca="1" si="1">IFERROR(NOW()-F49,"")</f>
        <v>45990.698103472219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45990.698103472219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45990.698103472219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45990.698103472219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45990.698103472219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45990.698103472219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45990.698103472219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45990.698103472219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45990.698103472219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45990.698103472219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45990.698103472219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45990.698103472219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45990.698103472219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45990.698103472219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45990.698103472219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45990.698103472219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45990.698103472219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45990.698103472219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45990.698103472219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45990.698103472219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45990.698103472219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45990.698103472219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45990.698103472219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45990.698103472219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45990.698103472219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45990.698103472219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45990.698103472219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45990.698103472219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45990.698103472219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45990.698103472219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45990.698103472219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45990.698103472219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45990.698103472219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45990.698103472219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45990.698103472219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45990.698103472219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45990.698103472219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45990.698103472219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45990.698103472219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45990.698103472219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45990.698103472219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45990.698103472219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45990.698103472219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45990.698103472219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45990.698103472219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45990.698103472219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45990.698103472219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45990.698103472219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45990.698103472219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45990.698103472219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45990.698103472219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45990.698103472219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45990.698103472219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45990.698103472219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45990.698103472219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45990.698103472219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45990.698103472219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45990.698103472219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45990.698103472219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45990.698103472219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45990.698103472219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45990.698103472219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45990.698103472219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45990.698103472219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ref="G113:G176" ca="1" si="2">IFERROR(NOW()-F113,"")</f>
        <v>45990.698103472219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45990.698103472219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45990.698103472219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45990.698103472219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45990.698103472219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45990.698103472219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45990.698103472219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45990.698103472219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45990.698103472219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45990.698103472219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45990.698103472219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45990.698103472219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45990.698103472219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45990.698103472219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45990.698103472219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45990.698103472219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45990.698103472219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45990.698103472219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45990.698103472219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45990.698103472219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45990.698103472219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45990.698103472219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45990.698103472219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45990.698103472219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45990.698103472219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45990.698103472219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45990.698103472219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45990.698103472219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45990.698103472219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45990.698103472219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45990.698103472219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45990.698103472219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45990.698103472219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45990.698103472219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45990.698103472219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45990.698103472219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45990.698103472219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45990.698103472219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45990.698103472219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45990.698103472219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45990.698103472219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45990.698103472219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45990.698103472219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45990.698103472219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45990.698103472219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45990.698103472219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45990.698103472219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45990.698103472219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45990.698103472219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45990.698103472219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45990.698103472219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45990.698103472219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45990.698103472219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45990.698103472219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45990.698103472219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45990.698103472219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45990.698103472219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45990.698103472219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45990.698103472219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45990.698103472219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45990.698103472219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45990.698103472219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45990.698103472219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45990.698103472219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ref="G177:G240" ca="1" si="3">IFERROR(NOW()-F177,"")</f>
        <v>45990.698103472219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45990.698103472219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45990.698103472219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45990.698103472219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45990.698103472219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45990.698103472219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45990.698103472219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45990.698103472219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45990.698103472219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45990.698103472219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45990.698103472219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45990.698103472219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45990.698103472219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45990.698103472219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45990.698103472219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45990.698103472219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45990.698103472219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45990.698103472219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45990.698103472219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45990.698103472219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45990.698103472219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45990.698103472219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45990.698103472219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45990.698103472219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45990.698103472219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45990.698103472219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45990.698103472219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45990.698103472219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45990.698103472219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45990.698103472219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45990.698103472219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45990.698103472219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45990.698103472219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45990.698103472219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45990.698103472219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45990.698103472219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45990.698103472219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45990.698103472219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45990.698103472219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45990.698103472219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45990.698103472219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45990.698103472219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45990.698103472219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45990.698103472219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45990.698103472219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45990.698103472219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45990.698103472219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45990.698103472219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45990.698103472219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45990.698103472219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45990.698103472219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45990.698103472219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45990.698103472219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45990.698103472219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45990.698103472219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45990.698103472219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45990.698103472219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45990.698103472219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45990.698103472219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45990.698103472219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45990.698103472219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45990.698103472219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45990.698103472219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45990.698103472219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ref="G241:G286" ca="1" si="4">IFERROR(NOW()-F241,"")</f>
        <v>45990.698103472219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45990.698103472219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45990.698103472219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45990.698103472219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45990.698103472219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45990.698103472219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45990.698103472219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45990.698103472219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45990.698103472219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45990.698103472219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45990.698103472219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45990.698103472219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45990.698103472219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45990.698103472219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45990.698103472219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45990.698103472219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45990.698103472219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45990.698103472219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45990.698103472219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45990.698103472219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45990.698103472219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45990.698103472219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45990.698103472219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45990.698103472219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45990.698103472219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45990.698103472219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45990.698103472219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45990.698103472219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45990.698103472219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45990.698103472219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45990.698103472219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45990.698103472219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45990.698103472219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45990.698103472219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45990.698103472219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45990.698103472219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45990.698103472219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45990.698103472219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45990.698103472219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45990.698103472219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45990.698103472219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45990.698103472219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45990.698103472219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45990.698103472219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45990.698103472219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45990.698103472219</v>
      </c>
      <c r="H286" s="92"/>
      <c r="I286" s="110" t="str">
        <f>IFERROR(VLOOKUP(D286,DB!A:F,6,0),"")</f>
        <v/>
      </c>
      <c r="J286" s="110" t="str">
        <f>IFERROR(VLOOKUP(D286,DB!A:G,7,0),"")</f>
        <v/>
      </c>
      <c r="K286" s="94"/>
      <c r="L286" s="88" t="str">
        <f>IFERROR(VLOOKUP(D286,DB!A:I,9,0),"")</f>
        <v/>
      </c>
    </row>
  </sheetData>
  <dataValidations count="2">
    <dataValidation allowBlank="1" showInputMessage="1" showErrorMessage="1" sqref="E1" xr:uid="{A4F81451-56CC-4543-9497-104C4E44EE4B}"/>
    <dataValidation type="list" allowBlank="1" showInputMessage="1" showErrorMessage="1" sqref="E2:E2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98.866043287031061</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39109</v>
      </c>
      <c r="F3" s="38">
        <v>45926.188877314817</v>
      </c>
      <c r="G3" s="105">
        <f t="shared" ref="G3" ca="1" si="0">IFERROR(NOW()-F3,"")</f>
        <v>64.509226157402736</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39109</v>
      </c>
      <c r="F4" s="107">
        <v>45948.661111111112</v>
      </c>
      <c r="G4" s="108">
        <f t="shared" ref="G4" ca="1" si="1">IFERROR(NOW()-F4,"")</f>
        <v>42.036992361106968</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9.3248048611058039</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0.74619374999747379</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0.17985115740157198</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45990.698103472219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45990.698103472219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45990.698103472219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45990.698103472219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45990.698103472219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45990.698103472219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45990.698103472219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45990.698103472219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45990.698103472219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45990.698103472219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45990.698103472219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45990.698103472219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45990.698103472219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45990.698103472219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45990.698103472219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45990.698103472219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45990.698103472219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45990.698103472219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45990.698103472219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45990.698103472219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45990.698103472219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45990.698103472219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45990.698103472219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45990.698103472219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45990.698103472219</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1</v>
      </c>
      <c r="D2" s="119" t="s">
        <v>37310</v>
      </c>
      <c r="E2" s="106" t="s">
        <v>39106</v>
      </c>
      <c r="F2" s="121">
        <v>45990.580081018517</v>
      </c>
      <c r="G2" s="72">
        <f ca="1">IFERROR(NOW()-F2,"-")</f>
        <v>0.11802245370199671</v>
      </c>
      <c r="H2" s="121">
        <v>45990.580081018517</v>
      </c>
      <c r="I2" s="119" t="str">
        <f>IFERROR(VLOOKUP(D2,DB!A:F,6,0),"")</f>
        <v>Generator-SG</v>
      </c>
      <c r="J2" s="119" t="str">
        <f>IFERROR(VLOOKUP(D2,DB!A:G,7,0),"")</f>
        <v>Dead</v>
      </c>
      <c r="K2" s="122" t="s">
        <v>39219</v>
      </c>
      <c r="L2" s="140" t="str">
        <f>IFERROR(VLOOKUP(D2,DB!A:I,9,0),"")</f>
        <v>Latis</v>
      </c>
    </row>
    <row r="3" spans="1:16382" ht="31.5" customHeight="1">
      <c r="A3" s="118"/>
      <c r="B3" s="119" t="str">
        <f>IFERROR(VLOOKUP(D3,DB!A:K,11,0),"")</f>
        <v/>
      </c>
      <c r="C3" s="120"/>
      <c r="D3" s="119"/>
      <c r="E3" s="106"/>
      <c r="F3" s="121"/>
      <c r="G3" s="72">
        <f ca="1">IFERROR(NOW()-F3,"-")</f>
        <v>45990.698103472219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45990.698103472219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45990.698103472219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45990.698103472219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45990.698103472219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45990.698103472219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45990.698103472219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45990.698103472219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45990.698103472219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45990.698103472219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45990.698103472219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45990.698103472219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45990.698103472219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45990.698103472219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45990.698103472219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45990.698103472219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45990.698103472219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45990.698103472219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45990.698103472219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45990.698103472219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45990.698103472219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45990.698103472219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45990.698103472219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45990.698103472219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45990.698103472219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45990.698103472219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45990.698103472219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45990.698103472219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45990.698103472219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45990.698103472219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45990.698103472219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45990.698103472219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45990.698103472219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45990.698103472219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45990.698103472219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45990.698103472219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45990.698103472219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45990.698103472219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45990.698103472219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45990.698103472219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45990.698103472219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45990.698103472219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45990.698103472219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45990.698103472219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45990.698103472219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45990.698103472219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45990.698103472219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45990.698103472219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45990.698103472219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45990.698103472219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45990.698103472219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45990.698103472219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45990.698103472219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45990.698103472219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45990.698103472219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45990.698103472219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45990.698103472219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45990.698103472219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45990.698103472219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45990.698103472219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45990.698103472219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45990.698103472219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45990.698103472219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45990.698103472219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45990.698103472219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45990.698103472219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45990.698103472219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45990.698103472219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45990.698103472219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45990.698103472219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45990.698103472219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45990.698103472219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45990.698103472219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45990.698103472219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45990.698103472219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45990.698103472219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45990.698103472219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45990.698103472219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45990.698103472219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45990.698103472219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45990.698103472219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45990.698103472219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45990.698103472219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45990.698103472219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45990.698103472219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45990.698103472219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45990.698103472219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45990.698103472219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45990.698103472219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45990.698103472219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45990.698103472219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45990.698103472219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45990.698103472219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45990.698103472219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45990.698103472219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45990.698103472219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45990.698103472219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45990.698103472219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45990.698103472219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45990.698103472219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45990.698103472219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45990.698103472219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45990.698103472219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45990.698103472219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45990.698103472219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45990.698103472219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45990.698103472219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45990.698103472219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45990.698103472219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45990.698103472219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45990.698103472219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45990.698103472219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45990.698103472219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45990.698103472219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45990.698103472219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45990.698103472219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45990.698103472219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45990.698103472219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45990.698103472219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45990.698103472219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45990.698103472219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45990.698103472219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45990.698103472219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45990.698103472219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45990.698103472219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45990.698103472219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45990.698103472219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45990.698103472219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45990.698103472219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45990.698103472219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45990.698103472219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45990.698103472219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45990.698103472219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45990.698103472219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45990.698103472219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45990.698103472219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45990.698103472219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45990.698103472219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45990.698103472219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45990.698103472219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45990.698103472219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45990.698103472219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45990.698103472219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45990.698103472219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45990.698103472219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45990.698103472219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45990.698103472219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45990.698103472219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45990.698103472219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45990.698103472219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45990.698103472219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45990.698103472219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45990.698103472219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45990.698103472219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45990.698103472219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45990.698103472219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45990.698103472219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45990.698103472219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45990.698103472219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45990.698103472219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45990.698103472219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45990.698103472219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45990.698103472219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45990.698103472219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45990.698103472219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45990.698103472219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45990.698103472219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45990.698103472219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45990.698103472219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45990.698103472219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45990.698103472219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45990.698103472219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45990.698103472219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45990.698103472219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45990.698103472219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45990.698103472219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45990.698103472219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45990.698103472219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45990.698103472219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45990.698103472219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45990.698103472219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45990.698103472219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45990.698103472219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45990.698103472219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45990.698103472219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45990.698103472219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45990.698103472219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45990.698103472219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45990.698103472219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45990.698103472219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45990.698103472219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45990.698103472219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45990.698103472219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45990.698103472219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45990.698103472219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45990.698103472219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45990.698103472219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45990.698103472219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45990.698103472219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45990.698103472219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45990.698103472219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45990.698103472219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45990.698103472219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45990.698103472219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45990.698103472219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45990.698103472219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45990.698103472219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45990.698103472219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45990.698103472219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45990.698103472219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45990.698103472219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45990.698103472219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45990.698103472219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45990.698103472219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45990.698103472219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45990.698103472219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45990.698103472219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45990.698103472219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45990.698103472219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45990.698103472219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45990.698103472219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45990.698103472219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45990.698103472219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45990.698103472219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45990.698103472219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45990.698103472219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45990.698103472219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45990.698103472219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45990.698103472219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45990.698103472219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45990.698103472219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45990.698103472219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45990.698103472219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45990.698103472219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45990.698103472219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45990.698103472219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45990.698103472219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45990.698103472219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45990.698103472219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45990.698103472219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45990.698103472219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45990.698103472219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45990.698103472219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45990.698103472219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45990.698103472219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45990.698103472219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45990.698103472219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45990.698103472219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45990.698103472219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45990.698103472219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45990.698103472219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45990.698103472219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45990.698103472219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45990.698103472219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45990.698103472219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45990.698103472219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45990.698103472219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45990.698103472219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45990.698103472219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45990.698103472219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45990.698103472219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45990.698103472219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45990.698103472219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45990.698103472219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45990.698103472219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45990.698103472219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45990.698103472219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45990.698103472219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45990.698103472219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45990.698103472219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45990.698103472219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45990.698103472219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45990.698103472219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45990.698103472219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45990.698103472219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45990.698103472219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45990.698103472219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45990.698103472219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45990.698103472219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45990.698103472219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45990.698103472219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45990.698103472219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45990.698103472219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45990.698103472219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45990.698103472219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45990.698103472219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45990.698103472219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45990.698103472219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45990.698103472219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45990.698103472219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45990.698103472219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45990.698103472219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45990.698103472219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45990.698103472219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45990.698103472219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45990.698103472219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45990.698103472219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45990.698103472219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45990.698103472219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45990.698103472219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45990.698103472219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45990.698103472219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45990.698103472219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45990.698103472219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45990.698103472219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45990.698103472219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45990.698103472219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45990.698103472219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45990.698103472219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45990.698103472219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45990.698103472219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45990.698103472219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45990.698103472219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45990.698103472219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45990.698103472219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45990.698103472219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45990.698103472219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45990.698103472219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45990.698103472219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45990.698103472219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45990.698103472219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45990.698103472219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45990.698103472219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45990.698103472219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45990.698103472219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45990.698103472219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45990.698103472219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45990.698103472219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45990.698103472219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45990.698103472219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45990.698103472219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45990.698103472219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45990.698103472219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45990.698103472219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45990.698103472219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45990.698103472219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45990.698103472219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45990.698103472219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45990.698103472219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45990.698103472219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45990.698103472219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45990.698103472219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45990.698103472219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45990.698103472219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45990.698103472219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45990.698103472219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45990.698103472219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45990.698103472219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45990.698103472219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45990.698103472219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45990.698103472219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45990.698103472219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45990.698103472219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45990.698103472219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45990.698103472219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45990.698103472219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45990.698103472219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45990.698103472219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45990.698103472219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45990.698103472219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45990.698103472219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45990.698103472219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45990.698103472219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45990.698103472219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45990.698103472219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45990.698103472219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45990.698103472219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45990.698103472219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45990.698103472219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45990.698103472219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45990.698103472219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45990.698103472219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45990.698103472219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45990.698103472219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45990.698103472219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45990.698103472219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45990.698103472219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45990.698103472219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45990.698103472219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45990.698103472219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45990.698103472219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45990.698103472219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45990.698103472219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45990.698103472219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45990.698103472219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45990.698103472219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45990.698103472219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45990.698103472219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45990.698103472219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45990.698103472219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45990.698103472219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45990.698103472219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45990.698103472219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45990.698103472219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45990.698103472219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45990.698103472219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45990.698103472219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45990.698103472219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45990.698103472219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45990.698103472219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45990.698103472219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45990.698103472219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45990.698103472219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45990.698103472219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45990.698103472219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45990.698103472219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45990.698103472219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45990.698103472219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45990.698103472219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45990.698103472219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45990.698103472219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45990.698103472219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45990.698103472219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45990.698103472219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45990.698103472219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45990.698103472219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45990.698103472219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45990.698103472219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45990.698103472219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45990.698103472219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45990.698103472219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45990.698103472219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45990.698103472219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45990.698103472219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45990.698103472219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45990.698103472219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45990.698103472219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45990.698103472219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45990.698103472219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45990.698103472219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45990.698103472219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45990.698103472219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45990.698103472219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45990.698103472219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45990.698103472219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45990.698103472219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45990.698103472219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45990.698103472219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45990.698103472219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45990.698103472219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45990.698103472219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45990.698103472219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45990.698103472219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45990.698103472219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45990.698103472219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45990.698103472219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45990.698103472219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45990.698103472219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45990.698103472219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45990.698103472219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45990.698103472219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45990.698103472219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45990.698103472219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45990.698103472219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45990.698103472219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45990.698103472219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45990.698103472219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45990.698103472219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45990.698103472219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45990.698103472219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45990.698103472219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45990.698103472219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45990.698103472219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45990.698103472219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45990.698103472219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45990.698103472219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45990.698103472219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45990.698103472219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45990.698103472219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45990.698103472219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45990.698103472219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45990.698103472219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45990.698103472219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45990.698103472219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45990.698103472219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45990.698103472219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45990.698103472219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45990.698103472219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45990.698103472219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45990.698103472219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45990.698103472219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45990.698103472219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45990.698103472219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45990.698103472219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45990.698103472219</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45990.698103472219</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45990.698103472219</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45990.698103472219</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2025-11-29T13:47:20Z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