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69" documentId="13_ncr:1_{F6CB121F-512D-4AA6-A0C1-0FB36C537598}" xr6:coauthVersionLast="47" xr6:coauthVersionMax="47" xr10:uidLastSave="{A38C7AEA-855D-4913-8BA4-FB15BCE86B18}"/>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J3" i="1"/>
  <c r="J4" i="1"/>
  <c r="I3" i="1"/>
  <c r="I4" i="1"/>
  <c r="G3" i="1"/>
  <c r="G4" i="1"/>
  <c r="B3" i="1"/>
  <c r="B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<sst xmlns="http://schemas.openxmlformats.org/spreadsheetml/2006/main" count="180309" uniqueCount="39130">
  <si>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</si>
  <si>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</si>
  <si>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</si>
  <si>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</si>
  <si>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</si>
  <si>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</si>
  <si>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</si>
  <si>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</si>
  <si>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</si>
  <si>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</si>
  <si>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</si>
  <si>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</si>
  <si>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</si>
  <si>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</si>
  <si>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</si>
  <si>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</si>
  <si>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</si>
  <si>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</si>
  <si>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</si>
  <si>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</si>
  <si>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</si>
  <si>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</si>
  <si>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</si>
  <si>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</si>
  <si>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</si>
  <si>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</si>
  <si>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</si>
  <si>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</si>
  <si>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</si>
  <si>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</si>
  <si>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</si>
  <si>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</si>
  <si>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</si>
  <si>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</si>
  <si>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</si>
  <si>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</si>
  <si>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</si>
  <si>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</si>
  <si>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</si>
  <si>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</si>
  <si>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</si>
  <si>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</si>
  <si>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</si>
  <si>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</si>
  <si>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</si>
  <si>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</si>
  <si>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</si>
  <si>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</si>
  <si>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</si>
  <si>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</si>
  <si>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</si>
  <si>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</si>
  <si>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</si>
  <si>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</si>
  <si>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</si>
  <si>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</si>
  <si>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</si>
  <si>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</si>
  <si>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</si>
  <si>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</si>
  <si>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</si>
  <si>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</si>
  <si>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</si>
  <si>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</si>
  <si>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</si>
  <si>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</si>
  <si>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</si>
  <si>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</si>
  <si>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</si>
  <si>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</si>
  <si>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</si>
  <si>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</si>
  <si>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</si>
  <si>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</si>
  <si>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</si>
  <si>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</si>
  <si>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</si>
  <si>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</si>
  <si>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</si>
  <si>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</si>
  <si>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</si>
  <si>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</si>
  <si>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</si>
  <si>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</si>
  <si>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</si>
  <si>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</si>
  <si>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</si>
  <si>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</si>
  <si>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</si>
  <si>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</si>
  <si>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</si>
  <si>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</si>
  <si>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</si>
  <si>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</si>
  <si>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</si>
  <si>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</si>
  <si>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</si>
  <si>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</si>
  <si>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</si>
  <si>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</si>
  <si>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</si>
  <si>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</si>
  <si>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</si>
  <si>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</si>
  <si>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</si>
  <si>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</si>
  <si>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</si>
  <si>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</si>
  <si>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</si>
  <si>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</si>
  <si>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</si>
  <si>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</si>
  <si>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</si>
  <si>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</si>
  <si>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</si>
  <si>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</si>
  <si>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</si>
  <si>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</si>
  <si>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</si>
  <si>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</si>
  <si>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</si>
  <si>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</si>
  <si>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</si>
  <si>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</si>
  <si>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</si>
  <si>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</si>
  <si>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</si>
  <si>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</si>
  <si>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</si>
  <si>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</si>
  <si>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</si>
  <si>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</si>
  <si>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</si>
  <si>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</si>
  <si>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</si>
  <si>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</si>
  <si>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</si>
  <si>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</si>
  <si>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</si>
  <si>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</si>
  <si>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</si>
  <si>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</si>
  <si>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</si>
  <si>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</si>
  <si>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</si>
  <si>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</si>
  <si>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</si>
  <si>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</si>
  <si>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</si>
  <si>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</si>
  <si>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</si>
  <si>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</si>
  <si>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</si>
  <si>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</si>
  <si>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</si>
  <si>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</si>
  <si>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</si>
  <si>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</si>
  <si>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</si>
  <si>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</si>
  <si>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</si>
  <si>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</si>
  <si>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</si>
  <si>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</si>
  <si>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</si>
  <si>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</si>
  <si>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</si>
  <si>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</si>
  <si>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</si>
  <si>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</si>
  <si>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</si>
  <si>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</si>
  <si>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</si>
  <si>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</si>
  <si>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</si>
  <si>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</si>
  <si>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</si>
  <si>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</si>
  <si>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</si>
  <si>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</si>
  <si>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</si>
  <si>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</si>
  <si>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</si>
  <si>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</si>
  <si>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</si>
  <si>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</si>
  <si>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</si>
  <si>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</si>
  <si>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</si>
  <si>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</si>
  <si>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</si>
  <si>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</si>
  <si>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</si>
  <si>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</si>
  <si>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</si>
  <si>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</si>
  <si>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</si>
  <si>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</si>
  <si>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</si>
  <si>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</si>
  <si>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</si>
  <si>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</si>
  <si>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</si>
  <si>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</si>
  <si>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</si>
  <si>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</si>
  <si>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</si>
  <si>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</si>
  <si>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</si>
  <si>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</si>
  <si>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</si>
  <si>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</si>
  <si>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</si>
  <si>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</si>
  <si>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</si>
  <si>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</si>
  <si>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</si>
  <si>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</si>
  <si>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</si>
  <si>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</si>
  <si>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</si>
  <si>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</si>
  <si>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</si>
  <si>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</si>
  <si>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</si>
  <si>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</si>
  <si>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</si>
  <si>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</si>
  <si>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</si>
  <si>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</si>
  <si>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</si>
  <si>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</si>
  <si>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</si>
  <si>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</si>
  <si>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</si>
  <si>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</si>
  <si>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</si>
  <si>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</si>
  <si>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</si>
  <si>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</si>
  <si>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</si>
  <si>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</si>
  <si>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</si>
  <si>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</si>
  <si>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</si>
  <si>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</si>
  <si>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</si>
  <si>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</si>
  <si>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</si>
  <si>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</si>
  <si>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</si>
  <si>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</si>
  <si>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</si>
  <si>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</si>
  <si>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</si>
  <si>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</si>
  <si>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</si>
  <si>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</si>
  <si>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</si>
  <si>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</si>
  <si>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</si>
  <si>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</si>
  <si>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</si>
  <si>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</si>
  <si>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</si>
  <si>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</si>
  <si>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</si>
  <si>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</si>
  <si>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</si>
  <si>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</si>
  <si>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</si>
  <si>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</si>
  <si>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</si>
  <si>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</si>
  <si>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</si>
  <si>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</si>
  <si>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</si>
  <si>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</si>
  <si>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</si>
  <si>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</si>
  <si>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</si>
  <si>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</si>
  <si>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</si>
  <si>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</si>
  <si>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</si>
  <si>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</si>
  <si>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</si>
  <si>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</si>
  <si>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</si>
  <si>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</si>
  <si>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</si>
  <si>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</si>
  <si>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</si>
  <si>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</si>
  <si>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</si>
  <si>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</si>
  <si>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</si>
  <si>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</si>
  <si>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</si>
  <si>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</si>
  <si>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</si>
  <si>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</si>
  <si>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</si>
  <si>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</si>
  <si>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</si>
  <si>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</si>
  <si>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</si>
  <si>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</si>
  <si>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</si>
  <si>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</si>
  <si>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</si>
  <si>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</si>
  <si>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</si>
  <si>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</si>
  <si>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</si>
  <si>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</si>
  <si>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</si>
  <si>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</si>
  <si>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</si>
  <si>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</si>
  <si>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</si>
  <si>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</si>
  <si>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</si>
  <si>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</si>
  <si>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</si>
  <si>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</si>
  <si>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</si>
  <si>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</si>
  <si>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</si>
  <si>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</si>
  <si>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</si>
  <si>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</si>
  <si>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</si>
  <si>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</si>
  <si>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</si>
  <si>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</si>
  <si>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</si>
  <si>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</si>
  <si>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</si>
  <si>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</si>
  <si>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</si>
  <si>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</si>
  <si>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</si>
  <si>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</si>
  <si>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</si>
  <si>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</si>
  <si>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</si>
  <si>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</si>
  <si>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</si>
  <si>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</si>
  <si>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</si>
  <si>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</si>
  <si>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</si>
  <si>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</si>
  <si>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</si>
  <si>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</si>
  <si>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</si>
  <si>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</si>
  <si>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</si>
  <si>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</si>
  <si>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</si>
  <si>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</si>
  <si>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</si>
  <si>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</si>
  <si>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</si>
  <si>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</si>
  <si>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</si>
  <si>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</si>
  <si>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</si>
  <si>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</si>
  <si>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</si>
  <si>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</si>
  <si>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</si>
  <si>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</si>
  <si>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</si>
  <si>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</si>
  <si>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</si>
  <si>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</si>
  <si>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</si>
  <si>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</si>
  <si>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</si>
  <si>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</si>
  <si>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</si>
  <si>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</si>
  <si>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</si>
  <si>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</si>
  <si>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</si>
  <si>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</si>
  <si>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</si>
  <si>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</si>
  <si>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</si>
  <si>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</si>
  <si>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</si>
  <si>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</si>
  <si>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</si>
  <si>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</si>
  <si>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</si>
  <si>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</si>
  <si>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</si>
  <si>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</si>
  <si>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</si>
  <si>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</si>
  <si>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</si>
  <si>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</si>
  <si>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</si>
  <si>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</si>
  <si>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</si>
  <si>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</si>
  <si>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</si>
  <si>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</si>
  <si>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</si>
  <si>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</si>
  <si>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</si>
  <si>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</si>
  <si>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</si>
  <si>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</si>
  <si>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</si>
  <si>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</si>
  <si>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</si>
  <si>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</si>
  <si>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</si>
  <si>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</si>
  <si>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</si>
  <si>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</si>
  <si>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</si>
  <si>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</si>
  <si>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</si>
  <si>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</si>
  <si>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</si>
  <si>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</si>
  <si>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</si>
  <si>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</si>
  <si>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</si>
  <si>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</si>
  <si>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</si>
  <si>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</si>
  <si>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</si>
  <si>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</si>
  <si>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</si>
  <si>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</si>
  <si>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</si>
  <si>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</si>
  <si>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</si>
  <si>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</si>
  <si>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</si>
  <si>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</si>
  <si>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</si>
  <si>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</si>
  <si>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</si>
  <si>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</si>
  <si>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</si>
  <si>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</si>
  <si>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</si>
  <si>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</si>
  <si>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</si>
  <si>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</si>
  <si>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</si>
  <si>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</si>
  <si>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</si>
  <si>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</si>
  <si>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</si>
  <si>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</si>
  <si>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</si>
  <si>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</si>
  <si>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</si>
  <si>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</si>
  <si>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</si>
  <si>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</si>
  <si>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</si>
  <si>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</si>
  <si>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</si>
  <si>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</si>
  <si>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</si>
  <si>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</si>
  <si>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</si>
  <si>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</si>
  <si>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</si>
  <si>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</si>
  <si>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</si>
  <si>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</si>
  <si>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</si>
  <si>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</si>
  <si>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</si>
  <si>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</si>
  <si>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</si>
  <si>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</si>
  <si>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</si>
  <si>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</si>
  <si>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</si>
  <si>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</si>
  <si>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</si>
  <si>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</si>
  <si>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</si>
  <si>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</si>
  <si>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</si>
  <si>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</si>
  <si>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</si>
  <si>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</si>
  <si>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</si>
  <si>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</si>
  <si>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</si>
  <si>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</si>
  <si>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</si>
  <si>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</si>
  <si>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</si>
  <si>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</si>
  <si>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</si>
  <si>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</si>
  <si>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</si>
  <si>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</si>
  <si>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</si>
  <si>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</si>
  <si>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</si>
  <si>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</si>
  <si>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</si>
  <si>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</si>
  <si>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</si>
  <si>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</si>
  <si>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</si>
  <si>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</si>
  <si>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</si>
  <si>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</si>
  <si>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</si>
  <si>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</si>
  <si>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</si>
  <si>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</si>
  <si>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</si>
  <si>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</si>
  <si>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</si>
  <si>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</si>
  <si>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</si>
  <si>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</si>
  <si>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</si>
  <si>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</si>
  <si>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</si>
  <si>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</si>
  <si>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</si>
  <si>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</si>
  <si>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</si>
  <si>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</si>
  <si>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</si>
  <si>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</si>
  <si>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</si>
  <si>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</si>
  <si>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</si>
  <si>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</si>
  <si>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</si>
  <si>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</si>
  <si>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</si>
  <si>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</si>
  <si>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</si>
  <si>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</si>
  <si>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</si>
  <si>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</si>
  <si>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</si>
  <si>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</si>
  <si>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</si>
  <si>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</si>
  <si>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</si>
  <si>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</si>
  <si>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</si>
  <si>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</si>
  <si>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</si>
  <si>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</si>
  <si>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</si>
  <si>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</si>
  <si>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</si>
  <si>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</si>
  <si>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</si>
  <si>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</si>
  <si>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</si>
  <si>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</si>
  <si>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</si>
  <si>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</si>
  <si>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</si>
  <si>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</si>
  <si>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</si>
  <si>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</si>
  <si>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</si>
  <si>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</si>
  <si>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</si>
  <si>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</si>
  <si>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</si>
  <si>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</si>
  <si>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</si>
  <si>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</si>
  <si>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</si>
  <si>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</si>
  <si>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</si>
  <si>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</si>
  <si>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</si>
  <si>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</si>
  <si>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</si>
  <si>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</si>
  <si>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</si>
  <si>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</si>
  <si>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</si>
  <si>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</si>
  <si>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</si>
  <si>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</si>
  <si>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</si>
  <si>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</si>
  <si>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</si>
  <si>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</si>
  <si>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</si>
  <si>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</si>
  <si>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</si>
  <si>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</si>
  <si>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</si>
  <si>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</si>
  <si>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</si>
  <si>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</si>
  <si>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</si>
  <si>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</si>
  <si>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</si>
  <si>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</si>
  <si>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</si>
  <si>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</si>
  <si>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</si>
  <si>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</si>
  <si>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</si>
  <si>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</si>
  <si>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</si>
  <si>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</si>
  <si>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</si>
  <si>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</si>
  <si>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</si>
  <si>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</si>
  <si>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</si>
  <si>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</si>
  <si>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</si>
  <si>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</si>
  <si>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</si>
  <si>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</si>
  <si>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</si>
  <si>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</si>
  <si>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</si>
  <si>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</si>
  <si>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</si>
  <si>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</si>
  <si>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</si>
  <si>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</si>
  <si>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</si>
  <si>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</si>
  <si>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</si>
  <si>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</si>
  <si>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</si>
  <si>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</si>
  <si>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</si>
  <si>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</si>
  <si>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</si>
  <si>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</si>
  <si>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</si>
  <si>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</si>
  <si>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</si>
  <si>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</si>
  <si>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</si>
  <si>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</si>
  <si>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</si>
  <si>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</si>
  <si>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</si>
  <si>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</si>
  <si>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</si>
  <si>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</si>
  <si>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</si>
  <si>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</si>
  <si>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</si>
  <si>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</si>
  <si>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</si>
  <si>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</si>
  <si>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</si>
  <si>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</si>
  <si>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</si>
  <si>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</si>
  <si>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</si>
  <si>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</si>
  <si>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</si>
  <si>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</si>
  <si>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</si>
  <si>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</si>
  <si>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</si>
  <si>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</si>
  <si>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</si>
  <si>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</si>
  <si>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</si>
  <si>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</si>
  <si>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</si>
  <si>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</si>
  <si>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</si>
  <si>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</si>
  <si>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</si>
  <si>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</si>
  <si>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</si>
  <si>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</si>
  <si>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</si>
  <si>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</si>
  <si>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</si>
  <si>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</si>
  <si>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</si>
  <si>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</si>
  <si>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</si>
  <si>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</si>
  <si>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</si>
  <si>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</si>
  <si>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</si>
  <si>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</si>
  <si>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</si>
  <si>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</si>
  <si>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</si>
  <si>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</si>
  <si>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</si>
  <si>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</si>
  <si>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</si>
  <si>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</si>
  <si>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</si>
  <si>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</si>
  <si>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</si>
  <si>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</si>
  <si>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</si>
  <si>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</si>
  <si>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</si>
  <si>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</si>
  <si>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</si>
  <si>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</si>
  <si>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</si>
  <si>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</si>
  <si>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</si>
  <si>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</si>
  <si>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</si>
  <si>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</si>
  <si>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</si>
  <si>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</si>
  <si>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</si>
  <si>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</si>
  <si>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</si>
  <si>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</si>
  <si>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</si>
  <si>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</si>
  <si>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</si>
  <si>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</si>
  <si>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</si>
  <si>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</si>
  <si>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</si>
  <si>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</si>
  <si>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</si>
  <si>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</si>
  <si>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</si>
  <si>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</si>
  <si>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</si>
  <si>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</si>
  <si>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</si>
  <si>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</si>
  <si>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</si>
  <si>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</si>
  <si>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</si>
  <si>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</si>
  <si>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</si>
  <si>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</si>
  <si>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</si>
  <si>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</si>
  <si>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</si>
  <si>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</si>
  <si>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</si>
  <si>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</si>
  <si>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</si>
  <si>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</si>
  <si>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</si>
  <si>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</si>
  <si>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</si>
  <si>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</si>
  <si>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</si>
  <si>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</si>
  <si>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</si>
  <si>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</si>
  <si>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</si>
  <si>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</si>
  <si>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</si>
  <si>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</si>
  <si>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</si>
  <si>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</si>
  <si>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</si>
  <si>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</si>
  <si>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</si>
  <si>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</si>
  <si>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</si>
  <si>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</si>
  <si>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</si>
  <si>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</si>
  <si>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</si>
  <si>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</si>
  <si>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</si>
  <si>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</si>
  <si>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</si>
  <si>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</si>
  <si>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</si>
  <si>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</si>
  <si>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</si>
  <si>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</si>
  <si>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</si>
  <si>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</si>
  <si>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</si>
  <si>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</si>
  <si>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</si>
  <si>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</si>
  <si>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</si>
  <si>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</si>
  <si>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</si>
  <si>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</si>
  <si>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</si>
  <si>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</si>
  <si>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</si>
  <si>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</si>
  <si>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</si>
  <si>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</si>
  <si>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</si>
  <si>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</si>
  <si>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</si>
  <si>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</si>
  <si>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</si>
  <si>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</si>
  <si>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</si>
  <si>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</si>
  <si>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</si>
  <si>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</si>
  <si>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</si>
  <si>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</si>
  <si>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</si>
  <si>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</si>
  <si>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</si>
  <si>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</si>
  <si>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</si>
  <si>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</si>
  <si>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</si>
  <si>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</si>
  <si>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</si>
  <si>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</si>
  <si>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</si>
  <si>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</si>
  <si>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</si>
  <si>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</si>
  <si>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</si>
  <si>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</si>
  <si>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</si>
  <si>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</si>
  <si>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</si>
  <si>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</si>
  <si>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</si>
  <si>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</si>
  <si>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</si>
  <si>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</si>
  <si>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</si>
  <si>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</si>
  <si>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</si>
  <si>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</si>
  <si>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</si>
  <si>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</si>
  <si>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</si>
  <si>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</si>
  <si>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</si>
  <si>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</si>
  <si>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</si>
  <si>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</si>
  <si>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</si>
  <si>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</si>
  <si>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</si>
  <si>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</si>
  <si>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</si>
  <si>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</si>
  <si>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</si>
  <si>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</si>
  <si>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</si>
  <si>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</si>
  <si>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</si>
  <si>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</si>
  <si>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</si>
  <si>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</si>
  <si>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</si>
  <si>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</si>
  <si>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</si>
  <si>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</si>
  <si>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</si>
  <si>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</si>
  <si>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</si>
  <si>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</si>
  <si>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</si>
  <si>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</si>
  <si>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</si>
  <si>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</si>
  <si>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</si>
  <si>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</si>
  <si>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</si>
  <si>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</si>
  <si>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</si>
  <si>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</si>
  <si>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</si>
  <si>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</si>
  <si>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</si>
  <si>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</si>
  <si>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</si>
  <si>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</si>
  <si>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</si>
  <si>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</si>
  <si>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</si>
  <si>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</si>
  <si>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</si>
  <si>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</si>
  <si>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</si>
  <si>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</si>
  <si>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</si>
  <si>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</si>
  <si>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</si>
  <si>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</si>
  <si>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</si>
  <si>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</si>
  <si>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</si>
  <si>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</si>
  <si>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</si>
  <si>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</si>
  <si>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</si>
  <si>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</si>
  <si>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</si>
  <si>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</si>
  <si>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</si>
  <si>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</si>
  <si>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</si>
  <si>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</si>
  <si>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</si>
  <si>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</si>
  <si>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</si>
  <si>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</si>
  <si>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</si>
  <si>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</si>
  <si>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</si>
  <si>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</si>
  <si>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</si>
  <si>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</si>
  <si>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</si>
  <si>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</si>
  <si>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</si>
  <si>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</si>
  <si>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</si>
  <si>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</si>
  <si>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</si>
  <si>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</si>
  <si>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</si>
  <si>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</si>
  <si>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</si>
  <si>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</si>
  <si>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</si>
  <si>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</si>
  <si>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</si>
  <si>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</si>
  <si>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</si>
  <si>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</si>
  <si>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</si>
  <si>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</si>
  <si>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</si>
  <si>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</si>
  <si>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</si>
  <si>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</si>
  <si>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</si>
  <si>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</si>
  <si>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</si>
  <si>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</si>
  <si>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</si>
  <si>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</si>
  <si>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</si>
  <si>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</si>
  <si>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</si>
  <si>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</si>
  <si>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</si>
  <si>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</si>
  <si>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</si>
  <si>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</si>
  <si>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</si>
  <si>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</si>
  <si>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</si>
  <si>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</si>
  <si>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</si>
  <si>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</si>
  <si>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</si>
  <si>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</si>
  <si>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</si>
  <si>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</si>
  <si>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</si>
  <si>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</si>
  <si>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</si>
  <si>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</si>
  <si>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</si>
  <si>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</si>
  <si>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</si>
  <si>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</si>
  <si>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</si>
  <si>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</si>
  <si>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</si>
  <si>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</si>
  <si>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</si>
  <si>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</si>
  <si>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</si>
  <si>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</si>
  <si>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</si>
  <si>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</si>
  <si>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</si>
  <si>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</si>
  <si>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</si>
  <si>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</si>
  <si>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</si>
  <si>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</si>
  <si>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</si>
  <si>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</si>
  <si>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</si>
  <si>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</si>
  <si>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</si>
  <si>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</si>
  <si>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</si>
  <si>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</si>
  <si>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</si>
  <si>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</si>
  <si>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</si>
  <si>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</si>
  <si>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</si>
  <si>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</si>
  <si>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</si>
  <si>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</si>
  <si>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</si>
  <si>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</si>
  <si>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</si>
  <si>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</si>
  <si>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</si>
  <si>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</si>
  <si>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</si>
  <si>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</si>
  <si>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</si>
  <si>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</si>
  <si>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</si>
  <si>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</si>
  <si>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</si>
  <si>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</si>
  <si>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</si>
  <si>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</si>
  <si>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</si>
  <si>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</si>
  <si>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</si>
  <si>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</si>
  <si>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</si>
  <si>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</si>
  <si>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</si>
  <si>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</si>
  <si>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</si>
  <si>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</si>
  <si>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</si>
  <si>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</si>
  <si>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</si>
  <si>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</si>
  <si>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</si>
  <si>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</si>
  <si>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</si>
  <si>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</si>
  <si>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</si>
  <si>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</si>
  <si>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</si>
  <si>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</si>
  <si>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</si>
  <si>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</si>
  <si>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</si>
  <si>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</si>
  <si>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</si>
  <si>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</si>
  <si>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</si>
  <si>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</si>
  <si>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</si>
  <si>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</si>
  <si>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</si>
  <si>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</si>
  <si>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</si>
  <si>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</si>
  <si>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</si>
  <si>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</si>
  <si>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</si>
  <si>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</si>
  <si>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</si>
  <si>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</si>
  <si>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</si>
  <si>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</si>
  <si>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</si>
  <si>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</si>
  <si>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</si>
  <si>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</si>
  <si>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</si>
  <si>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</si>
  <si>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</si>
  <si>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</si>
  <si>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</si>
  <si>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</si>
  <si>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</si>
  <si>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</si>
  <si>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</si>
  <si>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</si>
  <si>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</si>
  <si>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</si>
  <si>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</si>
  <si>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</si>
  <si>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</si>
  <si>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</si>
  <si>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</si>
  <si>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</si>
  <si>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</si>
  <si>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</si>
  <si>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</si>
  <si>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</si>
  <si>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</si>
  <si>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</si>
  <si>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</si>
  <si>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</si>
  <si>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</si>
  <si>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</si>
  <si>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</si>
  <si>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</si>
  <si>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</si>
  <si>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</si>
  <si>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</si>
  <si>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</si>
  <si>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</si>
  <si>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</si>
  <si>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</si>
  <si>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</si>
  <si>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</si>
  <si>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</si>
  <si>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</si>
  <si>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</si>
  <si>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</si>
  <si>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</si>
  <si>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</si>
  <si>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</si>
  <si>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</si>
  <si>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</si>
  <si>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</si>
  <si>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</si>
  <si>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</si>
  <si>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</si>
  <si>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</si>
  <si>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</si>
  <si>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</si>
  <si>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</si>
  <si>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</si>
  <si>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</si>
  <si>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</si>
  <si>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</si>
  <si>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</si>
  <si>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</si>
  <si>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</si>
  <si>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</si>
  <si>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</si>
  <si>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</si>
  <si>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</si>
  <si>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</si>
  <si>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</si>
  <si>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</si>
  <si>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</si>
  <si>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</si>
  <si>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</si>
  <si>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</si>
  <si>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</si>
  <si>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</si>
  <si>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</si>
  <si>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</si>
  <si>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</si>
  <si>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</si>
  <si>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</si>
  <si>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</si>
  <si>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</si>
  <si>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</si>
  <si>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</si>
  <si>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</si>
  <si>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</si>
  <si>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</si>
  <si>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</si>
  <si>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</si>
  <si>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</si>
  <si>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</si>
  <si>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</si>
  <si>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</si>
  <si>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</si>
  <si>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</si>
  <si>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</si>
  <si>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</si>
  <si>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</si>
  <si>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</si>
  <si>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</si>
  <si>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</si>
  <si>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</si>
  <si>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</si>
  <si>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</si>
  <si>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</si>
  <si>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</si>
  <si>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</si>
  <si>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</si>
  <si>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</si>
  <si>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</si>
  <si>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</si>
  <si>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</si>
  <si>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</si>
  <si>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</si>
  <si>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</si>
  <si>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</si>
  <si>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</si>
  <si>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</si>
  <si>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</si>
  <si>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</si>
  <si>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</si>
  <si>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</si>
  <si>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</si>
  <si>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</si>
  <si>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</si>
  <si>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</si>
  <si>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</si>
  <si>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</si>
  <si>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</si>
  <si>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</si>
  <si>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</si>
  <si>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</si>
  <si>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</si>
  <si>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</si>
  <si>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</si>
  <si>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</si>
  <si>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</si>
  <si>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</si>
  <si>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</si>
  <si>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</si>
  <si>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</si>
  <si>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</si>
  <si>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</si>
  <si>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</si>
  <si>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</si>
  <si>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</si>
  <si>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</si>
  <si>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</si>
  <si>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</si>
  <si>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</si>
  <si>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</si>
  <si>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</si>
  <si>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</si>
  <si>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</si>
  <si>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</si>
  <si>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</si>
  <si>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</si>
  <si>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</si>
  <si>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</si>
  <si>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</si>
  <si>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</si>
  <si>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</si>
  <si>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</si>
  <si>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</si>
  <si>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</si>
  <si>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</si>
  <si>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</si>
  <si>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</si>
  <si>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</si>
  <si>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</si>
  <si>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</si>
  <si>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</si>
  <si>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</si>
  <si>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</si>
  <si>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</si>
  <si>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</si>
  <si>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</si>
  <si>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</si>
  <si>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</si>
  <si>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</si>
  <si>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</si>
  <si>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</si>
  <si>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</si>
  <si>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</si>
  <si>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</si>
  <si>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</si>
  <si>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</si>
  <si>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</si>
  <si>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</si>
  <si>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</si>
  <si>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</si>
  <si>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</si>
  <si>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</si>
  <si>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</si>
  <si>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</si>
  <si>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</si>
  <si>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</si>
  <si>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</si>
  <si>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</si>
  <si>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</si>
  <si>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</si>
  <si>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</si>
  <si>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</si>
  <si>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</si>
  <si>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</si>
  <si>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</si>
  <si>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</si>
  <si>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</si>
  <si>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</si>
  <si>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</si>
  <si>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</si>
  <si>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</si>
  <si>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</si>
  <si>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</si>
  <si>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</si>
  <si>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</si>
  <si>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</si>
  <si>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</si>
  <si>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</si>
  <si>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</si>
  <si>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</si>
  <si>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</si>
  <si>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</si>
  <si>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</si>
  <si>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</si>
  <si>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</si>
  <si>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</si>
  <si>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</si>
  <si>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</si>
  <si>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</si>
  <si>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</si>
  <si>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</si>
  <si>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</si>
  <si>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</si>
  <si>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</si>
  <si>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</si>
  <si>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</si>
  <si>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</si>
  <si>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</si>
  <si>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</si>
  <si>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</si>
  <si>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</si>
  <si>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</si>
  <si>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</si>
  <si>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</si>
  <si>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</si>
  <si>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</si>
  <si>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</si>
  <si>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</si>
  <si>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</si>
  <si>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</si>
  <si>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</si>
  <si>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</si>
  <si>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</si>
  <si>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</si>
  <si>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</si>
  <si>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</si>
  <si>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</si>
  <si>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</si>
  <si>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</si>
  <si>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</si>
  <si>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</si>
  <si>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</si>
  <si>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</si>
  <si>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</si>
  <si>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</si>
  <si>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</si>
  <si>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</si>
  <si>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</si>
  <si>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</si>
  <si>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</si>
  <si>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</si>
  <si>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</si>
  <si>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</si>
  <si>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</si>
  <si>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</si>
  <si>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</si>
  <si>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</si>
  <si>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</si>
  <si>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</si>
  <si>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</si>
  <si>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</si>
  <si>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</si>
  <si>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</si>
  <si>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</si>
  <si>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</si>
  <si>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</si>
  <si>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</si>
  <si>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</si>
  <si>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</si>
  <si>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</si>
  <si>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</si>
  <si>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</si>
  <si>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</si>
  <si>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</si>
  <si>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</si>
  <si>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</si>
  <si>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</si>
  <si>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</si>
  <si>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</si>
  <si>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</si>
  <si>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</si>
  <si>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</si>
  <si>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</si>
  <si>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</si>
  <si>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</si>
  <si>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</si>
  <si>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</si>
  <si>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</si>
  <si>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</si>
  <si>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</si>
  <si>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</si>
  <si>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</si>
  <si>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</si>
  <si>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</si>
  <si>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</si>
  <si>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</si>
  <si>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</si>
  <si>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</si>
  <si>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</si>
  <si>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</si>
  <si>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</si>
  <si>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</si>
  <si>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</si>
  <si>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</si>
  <si>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</si>
  <si>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</si>
  <si>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</si>
  <si>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</si>
  <si>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</si>
  <si>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</si>
  <si>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</si>
  <si>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</si>
  <si>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</si>
  <si>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</si>
  <si>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</si>
  <si>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</si>
  <si>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</si>
  <si>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</si>
  <si>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</si>
  <si>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</si>
  <si>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</si>
  <si>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</si>
  <si>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</si>
  <si>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</si>
  <si>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</si>
  <si>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</si>
  <si>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</si>
  <si>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</si>
  <si>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</si>
  <si>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</si>
  <si>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</si>
  <si>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</si>
  <si>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</si>
  <si>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</si>
  <si>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</si>
  <si>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</si>
  <si>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</si>
  <si>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</si>
  <si>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</si>
  <si>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</si>
  <si>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</si>
  <si>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</si>
  <si>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</si>
  <si>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</si>
  <si>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</si>
  <si>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</si>
  <si>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</si>
  <si>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</si>
  <si>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</si>
  <si>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</si>
  <si>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</si>
  <si>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</si>
  <si>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</si>
  <si>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</si>
  <si>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</si>
  <si>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</si>
  <si>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</si>
  <si>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</si>
  <si>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</si>
  <si>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</si>
  <si>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</si>
  <si>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</si>
  <si>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</si>
  <si>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</si>
  <si>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</si>
  <si>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</si>
  <si>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</si>
  <si>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</si>
  <si>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</si>
  <si>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</si>
  <si>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</si>
  <si>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</si>
  <si>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</si>
  <si>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</si>
  <si>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</si>
  <si>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</si>
  <si>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</si>
  <si>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</si>
  <si>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</si>
  <si>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</si>
  <si>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</si>
  <si>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</si>
  <si>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</si>
  <si>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</si>
  <si>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</si>
  <si>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</si>
  <si>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</si>
  <si>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</si>
  <si>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</si>
  <si>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</si>
  <si>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</si>
  <si>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</si>
  <si>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</si>
  <si>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</si>
  <si>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</si>
  <si>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</si>
  <si>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</si>
  <si>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</si>
  <si>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</si>
  <si>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</si>
  <si>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</si>
  <si>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</si>
  <si>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</si>
  <si>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</si>
  <si>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</si>
  <si>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</si>
  <si>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</si>
  <si>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</si>
  <si>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</si>
  <si>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</si>
  <si>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</si>
  <si>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</si>
  <si>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</si>
  <si>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</si>
  <si>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</si>
  <si>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</si>
  <si>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</si>
  <si>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</si>
  <si>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</si>
  <si>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</si>
  <si>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</si>
  <si>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</si>
  <si>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</si>
  <si>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</si>
  <si>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</si>
  <si>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</si>
  <si>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</si>
  <si>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</si>
  <si>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</si>
  <si>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</si>
  <si>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</si>
  <si>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</si>
  <si>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</si>
  <si>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</si>
  <si>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</si>
  <si>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</si>
  <si>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</si>
  <si>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</si>
  <si>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</si>
  <si>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</si>
  <si>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</si>
  <si>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</si>
  <si>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</si>
  <si>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</si>
  <si>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</si>
  <si>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</si>
  <si>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</si>
  <si>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</si>
  <si>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</si>
  <si>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</si>
  <si>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</si>
  <si>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</si>
  <si>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</si>
  <si>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</si>
  <si>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</si>
  <si>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</si>
  <si>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</si>
  <si>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</si>
  <si>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</si>
  <si>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</si>
  <si>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</si>
  <si>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</si>
  <si>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</si>
  <si>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</si>
  <si>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</si>
  <si>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</si>
  <si>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</si>
  <si>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</si>
  <si>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</si>
  <si>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</si>
  <si>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</si>
  <si>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</si>
  <si>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</si>
  <si>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</si>
  <si>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</si>
  <si>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</si>
  <si>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</si>
  <si>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</si>
  <si>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</si>
  <si>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</si>
  <si>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</si>
  <si>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</si>
  <si>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</si>
  <si>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</si>
  <si>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</si>
  <si>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</si>
  <si>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</si>
  <si>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</si>
  <si>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</si>
  <si>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</si>
  <si>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</si>
  <si>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</si>
  <si>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</si>
  <si>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</si>
  <si>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</si>
  <si>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</si>
  <si>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</si>
  <si>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</si>
  <si>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</si>
  <si>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</si>
  <si>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</si>
  <si>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</si>
  <si>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</si>
  <si>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</si>
  <si>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</si>
  <si>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</si>
  <si>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</si>
  <si>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</si>
  <si>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</si>
  <si>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</si>
  <si>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</si>
  <si>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</si>
  <si>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</si>
  <si>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</si>
  <si>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</si>
  <si>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</si>
  <si>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</si>
  <si>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</si>
  <si>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</si>
  <si>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</si>
  <si>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</si>
  <si>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</si>
  <si>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</si>
  <si>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</si>
  <si>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</si>
  <si>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</si>
  <si>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</si>
  <si>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</si>
  <si>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</si>
  <si>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</si>
  <si>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</si>
  <si>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</si>
  <si>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</si>
  <si>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</si>
  <si>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</si>
  <si>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</si>
  <si>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</si>
  <si>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</si>
  <si>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</si>
  <si>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</si>
  <si>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</si>
  <si>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</si>
  <si>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</si>
  <si>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</si>
  <si>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</si>
  <si>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</si>
  <si>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</si>
  <si>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</si>
  <si>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</si>
  <si>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</si>
  <si>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</si>
  <si>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</si>
  <si>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</si>
  <si>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</si>
  <si>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</si>
  <si>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</si>
  <si>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</si>
  <si>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</si>
  <si>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</si>
  <si>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</si>
  <si>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</si>
  <si>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</si>
  <si>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</si>
  <si>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</si>
  <si>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</si>
  <si>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</si>
  <si>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</si>
  <si>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</si>
  <si>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</si>
  <si>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</si>
  <si>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</si>
  <si>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</si>
  <si>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</si>
  <si>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</si>
  <si>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</si>
  <si>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</si>
  <si>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</si>
  <si>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</si>
  <si>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</si>
  <si>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</si>
  <si>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</si>
  <si>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</si>
  <si>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</si>
  <si>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</si>
  <si>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</si>
  <si>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</si>
  <si>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</si>
  <si>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</si>
  <si>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</si>
  <si>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</si>
  <si>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</si>
  <si>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</si>
  <si>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</si>
  <si>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</si>
  <si>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</si>
  <si>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</si>
  <si>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</si>
  <si>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</si>
  <si>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</si>
  <si>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</si>
  <si>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</si>
  <si>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</si>
  <si>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</si>
  <si>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</si>
  <si>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</si>
  <si>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</si>
  <si>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</si>
  <si>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</si>
  <si>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</si>
  <si>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</si>
  <si>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</si>
  <si>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</si>
  <si>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</si>
  <si>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</si>
  <si>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</si>
  <si>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</si>
  <si>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</si>
  <si>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</si>
  <si>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</si>
  <si>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</si>
  <si>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</si>
  <si>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</si>
  <si>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</si>
  <si>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</si>
  <si>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</si>
  <si>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</si>
  <si>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</si>
  <si>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</si>
  <si>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</si>
  <si>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</si>
  <si>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</si>
  <si>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</si>
  <si>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</si>
  <si>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</si>
  <si>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</si>
  <si>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</si>
  <si>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</si>
  <si>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</si>
  <si>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</si>
  <si>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</si>
  <si>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</si>
  <si>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</si>
  <si>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</si>
  <si>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</si>
  <si>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</si>
  <si>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</si>
  <si>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</si>
  <si>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</si>
  <si>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</si>
  <si>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</si>
  <si>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</si>
  <si>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</si>
  <si>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</si>
  <si>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</si>
  <si>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</si>
  <si>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</si>
  <si>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</si>
  <si>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</si>
  <si>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</si>
  <si>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</si>
  <si>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</si>
  <si>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</si>
  <si>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</si>
  <si>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</si>
  <si>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</si>
  <si>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</si>
  <si>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</si>
  <si>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</si>
  <si>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</si>
  <si>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</si>
  <si>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</si>
  <si>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</si>
  <si>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</si>
  <si>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</si>
  <si>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</si>
  <si>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</si>
  <si>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</si>
  <si>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</si>
  <si>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</si>
  <si>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</si>
  <si>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</si>
  <si>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</si>
  <si>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</si>
  <si>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</si>
  <si>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</si>
  <si>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</si>
  <si>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</si>
  <si>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</si>
  <si>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</si>
  <si>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</si>
  <si>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</si>
  <si>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</si>
  <si>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</si>
  <si>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</si>
  <si>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</si>
  <si>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</si>
  <si>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</si>
  <si>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</si>
  <si>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</si>
  <si>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</si>
  <si>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</si>
  <si>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</si>
  <si>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</si>
  <si>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</si>
  <si>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</si>
  <si>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</si>
  <si>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</si>
  <si>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</si>
  <si>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</si>
  <si>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</si>
  <si>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</si>
  <si>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</si>
  <si>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</si>
  <si>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</si>
  <si>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</si>
  <si>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</si>
  <si>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</si>
  <si>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</si>
  <si>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</si>
  <si>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</si>
  <si>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</si>
  <si>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</si>
  <si>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</si>
  <si>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</si>
  <si>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</si>
  <si>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</si>
  <si>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</si>
  <si>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</si>
  <si>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</si>
  <si>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</si>
  <si>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</si>
  <si>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</si>
  <si>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</si>
  <si>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</si>
  <si>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</si>
  <si>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</si>
  <si>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</si>
  <si>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</si>
  <si>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</si>
  <si>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</si>
  <si>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</si>
  <si>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</si>
  <si>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</si>
  <si>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</si>
  <si>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</si>
  <si>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</si>
  <si>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</si>
  <si>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</si>
  <si>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</si>
  <si>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</si>
  <si>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</si>
  <si>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</si>
  <si>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</si>
  <si>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</si>
  <si>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</si>
  <si>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</si>
  <si>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</si>
  <si>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</si>
  <si>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</si>
  <si>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</si>
  <si>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</si>
  <si>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</si>
  <si>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</si>
  <si>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</si>
  <si>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</si>
  <si>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</si>
  <si>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</si>
  <si>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</si>
  <si>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</si>
  <si>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</si>
  <si>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</si>
  <si>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</si>
  <si>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</si>
  <si>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</si>
  <si>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</si>
  <si>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</si>
  <si>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</si>
  <si>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</si>
  <si>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</si>
  <si>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</si>
  <si>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</si>
  <si>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</si>
  <si>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</si>
  <si>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</si>
  <si>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</si>
  <si>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</si>
  <si>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</si>
  <si>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</si>
  <si>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</si>
  <si>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</si>
  <si>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</si>
  <si>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</si>
  <si>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</si>
  <si>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</si>
  <si>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</si>
  <si>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</si>
  <si>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</si>
  <si>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</si>
  <si>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</si>
  <si>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</si>
  <si>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</si>
  <si>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</si>
  <si>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</si>
  <si>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</si>
  <si>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</si>
  <si>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</si>
  <si>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</si>
  <si>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</si>
  <si>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</si>
  <si>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</si>
  <si>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</si>
  <si>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</si>
  <si>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</si>
  <si>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</si>
  <si>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</si>
  <si>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</si>
  <si>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</si>
  <si>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</si>
  <si>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</si>
  <si>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</si>
  <si>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</si>
  <si>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</si>
  <si>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</si>
  <si>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</si>
  <si>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</si>
  <si>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</si>
  <si>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</si>
  <si>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</si>
  <si>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</si>
  <si>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</si>
  <si>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</si>
  <si>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</si>
  <si>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</si>
  <si>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</si>
  <si>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</si>
  <si>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</si>
  <si>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</si>
  <si>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</si>
  <si>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</si>
  <si>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</si>
  <si>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</si>
  <si>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</si>
  <si>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</si>
  <si>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</si>
  <si>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</si>
  <si>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</si>
  <si>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</si>
  <si>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</si>
  <si>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</si>
  <si>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</si>
  <si>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</si>
  <si>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</si>
  <si>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</si>
  <si>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</si>
  <si>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</si>
  <si>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</si>
  <si>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</si>
  <si>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</si>
  <si>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</si>
  <si>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</si>
  <si>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</si>
  <si>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</si>
  <si>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</si>
  <si>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</si>
  <si>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</si>
  <si>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</si>
  <si>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</si>
  <si>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</si>
  <si>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</si>
  <si>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</si>
  <si>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</si>
  <si>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</si>
  <si>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</si>
  <si>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</si>
  <si>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</si>
  <si>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</si>
  <si>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</si>
  <si>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</si>
  <si>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</si>
  <si>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</si>
  <si>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</si>
  <si>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</si>
  <si>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</si>
  <si>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</si>
  <si>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</si>
  <si>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</si>
  <si>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</si>
  <si>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</si>
  <si>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</si>
  <si>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</si>
  <si>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</si>
  <si>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</si>
  <si>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</si>
  <si>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</si>
  <si>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</si>
  <si>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</si>
  <si>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</si>
  <si>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</si>
  <si>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</si>
  <si>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</si>
  <si>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</si>
  <si>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</si>
  <si>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</si>
  <si>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</si>
  <si>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</si>
  <si>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</si>
  <si>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</si>
  <si>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</si>
  <si>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</si>
  <si>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</si>
  <si>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</si>
  <si>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</si>
  <si>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</si>
  <si>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</si>
  <si>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</si>
  <si>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</si>
  <si>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</si>
  <si>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</si>
  <si>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</si>
  <si>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</si>
  <si>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</si>
  <si>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</si>
  <si>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</si>
  <si>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</si>
  <si>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</si>
  <si>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</si>
  <si>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</si>
  <si>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</si>
  <si>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</si>
  <si>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</si>
  <si>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</si>
  <si>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</si>
  <si>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</si>
  <si>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</si>
  <si>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</si>
  <si>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</si>
  <si>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</si>
  <si>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</si>
  <si>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</si>
  <si>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</si>
  <si>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</si>
  <si>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</si>
  <si>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</si>
  <si>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</si>
  <si>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</si>
  <si>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</si>
  <si>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</si>
  <si>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</si>
  <si>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</si>
  <si>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</si>
  <si>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</si>
  <si>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</si>
  <si>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</si>
  <si>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</si>
  <si>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</si>
  <si>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</si>
  <si>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</si>
  <si>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</si>
  <si>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</si>
  <si>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</si>
  <si>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</si>
  <si>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</si>
  <si>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</si>
  <si>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</si>
  <si>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</si>
  <si>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</si>
  <si>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</si>
  <si>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</si>
  <si>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</si>
  <si>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</si>
  <si>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</si>
  <si>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</si>
  <si>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</si>
  <si>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</si>
  <si>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</si>
  <si>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</si>
  <si>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</si>
  <si>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</si>
  <si>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</si>
  <si>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</si>
  <si>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</si>
  <si>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</si>
  <si>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</si>
  <si>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</si>
  <si>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</si>
  <si>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</si>
  <si>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</si>
  <si>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</si>
  <si>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</si>
  <si>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</si>
  <si>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</si>
  <si>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</si>
  <si>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</si>
  <si>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</si>
  <si>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</si>
  <si>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</si>
  <si>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</si>
  <si>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</si>
  <si>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</si>
  <si>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</si>
  <si>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</si>
  <si>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</si>
  <si>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</si>
  <si>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</si>
  <si>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</si>
  <si>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</si>
  <si>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</si>
  <si>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</si>
  <si>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</si>
  <si>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</si>
  <si>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</si>
  <si>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</si>
  <si>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</si>
  <si>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</si>
  <si>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</si>
  <si>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</si>
  <si>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</si>
  <si>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</si>
  <si>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</si>
  <si>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</si>
  <si>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</si>
  <si>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</si>
  <si>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</si>
  <si>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</si>
  <si>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</si>
  <si>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</si>
  <si>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</si>
  <si>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</si>
  <si>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</si>
  <si>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</si>
  <si>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</si>
  <si>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</si>
  <si>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</si>
  <si>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</si>
  <si>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</si>
  <si>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</si>
  <si>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</si>
  <si>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</si>
  <si>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</si>
  <si>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</si>
  <si>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</si>
  <si>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</si>
  <si>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</si>
  <si>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</si>
  <si>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</si>
  <si>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</si>
  <si>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</si>
  <si>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</si>
  <si>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</si>
  <si>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</si>
  <si>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</si>
  <si>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</si>
  <si>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</si>
  <si>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</si>
  <si>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</si>
  <si>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</si>
  <si>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</si>
  <si>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</si>
  <si>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</si>
  <si>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</si>
  <si>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</si>
  <si>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</si>
  <si>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</si>
  <si>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</si>
  <si>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</si>
  <si>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</si>
  <si>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</si>
  <si>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</si>
  <si>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</si>
  <si>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</si>
  <si>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</si>
  <si>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</si>
  <si>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</si>
  <si>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</si>
  <si>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</si>
  <si>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</si>
  <si>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</si>
  <si>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</si>
  <si>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</si>
  <si>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</si>
  <si>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</si>
  <si>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</si>
  <si>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</si>
  <si>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</si>
  <si>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</si>
  <si>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</si>
  <si>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</si>
  <si>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</si>
  <si>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</si>
  <si>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</si>
  <si>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</si>
  <si>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</si>
  <si>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</si>
  <si>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</si>
  <si>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</si>
  <si>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</si>
  <si>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</si>
  <si>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</si>
  <si>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</si>
  <si>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</si>
  <si>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</si>
  <si>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</si>
  <si>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</si>
  <si>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</si>
  <si>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</si>
  <si>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</si>
  <si>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</si>
  <si>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</si>
  <si>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</si>
  <si>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</si>
  <si>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</si>
  <si>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</si>
  <si>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</si>
  <si>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</si>
  <si>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</si>
  <si>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</si>
  <si>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</si>
  <si>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</si>
  <si>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</si>
  <si>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</si>
  <si>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</si>
  <si>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</si>
  <si>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</si>
  <si>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</si>
  <si>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</si>
  <si>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</si>
  <si>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</si>
  <si>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</si>
  <si>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</si>
  <si>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</si>
  <si>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</si>
  <si>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</si>
  <si>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</si>
  <si>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</si>
  <si>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</si>
  <si>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</si>
  <si>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</si>
  <si>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</si>
  <si>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</si>
  <si>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</si>
  <si>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</si>
  <si>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</si>
  <si>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</si>
  <si>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</si>
  <si>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</si>
  <si>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</si>
  <si>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</si>
  <si>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</si>
  <si>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</si>
  <si>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</si>
  <si>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</si>
  <si>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</si>
  <si>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</si>
  <si>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</si>
  <si>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</si>
  <si>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</si>
  <si>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</si>
  <si>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</si>
  <si>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</si>
  <si>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</si>
  <si>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</si>
  <si>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</si>
  <si>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</si>
  <si>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</si>
  <si>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</si>
  <si>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</si>
  <si>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</si>
  <si>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</si>
  <si>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</si>
  <si>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</si>
  <si>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</si>
  <si>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</si>
  <si>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</si>
  <si>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</si>
  <si>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</si>
  <si>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</si>
  <si>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</si>
  <si>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</si>
  <si>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</si>
  <si>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</si>
  <si>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</si>
  <si>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</si>
  <si>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</si>
  <si>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</si>
  <si>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</si>
  <si>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</si>
  <si>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</si>
  <si>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</si>
  <si>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</si>
  <si>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</si>
  <si>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</si>
  <si>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</si>
  <si>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</si>
  <si>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</si>
  <si>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</si>
  <si>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</si>
  <si>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</si>
  <si>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</si>
  <si>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</si>
  <si>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</si>
  <si>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</si>
  <si>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</si>
  <si>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</si>
  <si>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</si>
  <si>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</si>
  <si>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</si>
  <si>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</si>
  <si>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</si>
  <si>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</si>
  <si>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</si>
  <si>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</si>
  <si>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</si>
  <si>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</si>
  <si>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</si>
  <si>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</si>
  <si>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</si>
  <si>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</si>
  <si>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</si>
  <si>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</si>
  <si>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</si>
  <si>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</si>
  <si>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</si>
  <si>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</si>
  <si>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</si>
  <si>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</si>
  <si>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</si>
  <si>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</si>
  <si>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</si>
  <si>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</si>
  <si>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</si>
  <si>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</si>
  <si>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</si>
  <si>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</si>
  <si>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</si>
  <si>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</si>
  <si>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</si>
  <si>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</si>
  <si>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</si>
  <si>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</si>
  <si>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</si>
  <si>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</si>
  <si>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</si>
  <si>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</si>
  <si>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</si>
  <si>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</si>
  <si>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</si>
  <si>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</si>
  <si>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</si>
  <si>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</si>
  <si>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</si>
  <si>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</si>
  <si>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</si>
  <si>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</si>
  <si>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</si>
  <si>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</si>
  <si>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</si>
  <si>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</si>
  <si>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</si>
  <si>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</si>
  <si>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</si>
  <si>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</si>
  <si>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</si>
  <si>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</si>
  <si>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</si>
  <si>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</si>
  <si>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</si>
  <si>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</si>
  <si>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</si>
  <si>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</si>
  <si>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</si>
  <si>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</si>
  <si>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</si>
  <si>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</si>
  <si>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</si>
  <si>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</si>
  <si>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</si>
  <si>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</si>
  <si>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</si>
  <si>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</si>
  <si>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</si>
  <si>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</si>
  <si>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</si>
  <si>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</si>
  <si>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</si>
  <si>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</si>
  <si>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</si>
  <si>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</si>
  <si>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</si>
  <si>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</si>
  <si>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</si>
  <si>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</si>
  <si>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</si>
  <si>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</si>
  <si>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</si>
  <si>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</si>
  <si>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</si>
  <si>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</si>
  <si>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</si>
  <si>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</si>
  <si>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</si>
  <si>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</si>
  <si>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</si>
  <si>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</si>
  <si>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</si>
  <si>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</si>
  <si>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</si>
  <si>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</si>
  <si>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</si>
  <si>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</si>
  <si>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</si>
  <si>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</si>
  <si>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</si>
  <si>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</si>
  <si>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</si>
  <si>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</si>
  <si>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</si>
  <si>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</si>
  <si>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</si>
  <si>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</si>
  <si>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</si>
  <si>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</si>
  <si>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</si>
  <si>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</si>
  <si>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</si>
  <si>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</si>
  <si>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</si>
  <si>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</si>
  <si>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</si>
  <si>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</si>
  <si>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</si>
  <si>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</si>
  <si>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</si>
  <si>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</si>
  <si>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</si>
  <si>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</si>
  <si>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</si>
  <si>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</si>
  <si>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</si>
  <si>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</si>
  <si>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</si>
  <si>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</si>
  <si>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</si>
  <si>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</si>
  <si>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</si>
  <si>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</si>
  <si>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</si>
  <si>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</si>
  <si>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</si>
  <si>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</si>
  <si>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</si>
  <si>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</si>
  <si>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</si>
  <si>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</si>
  <si>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</si>
  <si>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</si>
  <si>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</si>
  <si>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</si>
  <si>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</si>
  <si>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</si>
  <si>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</si>
  <si>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</si>
  <si>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</si>
  <si>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</si>
  <si>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</si>
  <si>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</si>
  <si>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</si>
  <si>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</si>
  <si>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</si>
  <si>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</si>
  <si>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</si>
  <si>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</si>
  <si>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</si>
  <si>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</si>
  <si>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</si>
  <si>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</si>
  <si>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</si>
  <si>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</si>
  <si>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</si>
  <si>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</si>
  <si>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</si>
  <si>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</si>
  <si>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</si>
  <si>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</si>
  <si>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</si>
  <si>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</si>
  <si>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</si>
  <si>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</si>
  <si>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</si>
  <si>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</si>
  <si>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</si>
  <si>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</si>
  <si>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</si>
  <si>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</si>
  <si>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</si>
  <si>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</si>
  <si>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</si>
  <si>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</si>
  <si>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</si>
  <si>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</si>
  <si>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</si>
  <si>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</si>
  <si>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</si>
  <si>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</si>
  <si>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</si>
  <si>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</si>
  <si>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</si>
  <si>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</si>
  <si>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</si>
  <si>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</si>
  <si>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</si>
  <si>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</si>
  <si>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</si>
  <si>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</si>
  <si>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</si>
  <si>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</si>
  <si>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</si>
  <si>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</si>
  <si>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</si>
  <si>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</si>
  <si>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</si>
  <si>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</si>
  <si>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</si>
  <si>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</si>
  <si>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</si>
  <si>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</si>
  <si>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</si>
  <si>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</si>
  <si>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</si>
  <si>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</si>
  <si>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</si>
  <si>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</si>
  <si>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</si>
  <si>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</si>
  <si>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</si>
  <si>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</si>
  <si>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</si>
  <si>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</si>
  <si>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</si>
  <si>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</si>
  <si>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</si>
  <si>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</si>
  <si>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</si>
  <si>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</si>
  <si>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</si>
  <si>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</si>
  <si>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</si>
  <si>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</si>
  <si>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</si>
  <si>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</si>
  <si>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</si>
  <si>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</si>
  <si>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</si>
  <si>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</si>
  <si>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</si>
  <si>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</si>
  <si>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</si>
  <si>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</si>
  <si>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</si>
  <si>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</si>
  <si>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</si>
  <si>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</si>
  <si>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</si>
  <si>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</si>
  <si>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</si>
  <si>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</si>
  <si>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</si>
  <si>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</si>
  <si>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</si>
  <si>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</si>
  <si>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</si>
  <si>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</si>
  <si>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</si>
  <si>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</si>
  <si>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</si>
  <si>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</si>
  <si>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</si>
  <si>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</si>
  <si>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</si>
  <si>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</si>
  <si>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</si>
  <si>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</si>
  <si>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</si>
  <si>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</si>
  <si>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</si>
  <si>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</si>
  <si>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</si>
  <si>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</si>
  <si>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</si>
  <si>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</si>
  <si>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</si>
  <si>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</si>
  <si>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</si>
  <si>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</si>
  <si>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</si>
  <si>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</si>
  <si>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</si>
  <si>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</si>
  <si>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</si>
  <si>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</si>
  <si>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</si>
  <si>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</si>
  <si>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</si>
  <si>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</si>
  <si>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</si>
  <si>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</si>
  <si>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</si>
  <si>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</si>
  <si>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</si>
  <si>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</si>
  <si>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</si>
  <si>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</si>
  <si>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</si>
  <si>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</si>
  <si>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</si>
  <si>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</si>
  <si>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</si>
  <si>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</si>
  <si>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</si>
  <si>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</si>
  <si>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</si>
  <si>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</si>
  <si>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</si>
  <si>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</si>
  <si>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</si>
  <si>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</si>
  <si>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</si>
  <si>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</si>
  <si>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</si>
  <si>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</si>
  <si>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</si>
  <si>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</si>
  <si>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</si>
  <si>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</si>
  <si>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</si>
  <si>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</si>
  <si>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</si>
  <si>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</si>
  <si>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</si>
  <si>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</si>
  <si>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</si>
  <si>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</si>
  <si>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</si>
  <si>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</si>
  <si>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</si>
  <si>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</si>
  <si>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</si>
  <si>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</si>
  <si>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</si>
  <si>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</si>
  <si>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</si>
  <si>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</si>
  <si>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</si>
  <si>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</si>
  <si>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</si>
  <si>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</si>
  <si>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</si>
  <si>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</si>
  <si>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</si>
  <si>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</si>
  <si>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</si>
  <si>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</si>
  <si>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</si>
  <si>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</si>
  <si>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</si>
  <si>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</si>
  <si>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</si>
  <si>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</si>
  <si>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</si>
  <si>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</si>
  <si>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</si>
  <si>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</si>
  <si>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</si>
  <si>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</si>
  <si>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</si>
  <si>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</si>
  <si>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</si>
  <si>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</si>
  <si>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</si>
  <si>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</si>
  <si>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</si>
  <si>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</si>
  <si>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</si>
  <si>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</si>
  <si>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</si>
  <si>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</si>
  <si>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</si>
  <si>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</si>
  <si>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</si>
  <si>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</si>
  <si>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</si>
  <si>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</si>
  <si>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</si>
  <si>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</si>
  <si>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</si>
  <si>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</si>
  <si>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</si>
  <si>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</si>
  <si>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</si>
  <si>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</si>
  <si>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</si>
  <si>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</si>
  <si>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</si>
  <si>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</si>
  <si>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</si>
  <si>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</si>
  <si>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</si>
  <si>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</si>
  <si>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</si>
  <si>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</si>
  <si>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</si>
  <si>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</si>
  <si>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</si>
  <si>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</si>
  <si>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</si>
  <si>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</si>
  <si>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</si>
  <si>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</si>
  <si>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</si>
  <si>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</si>
  <si>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</si>
  <si>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</si>
  <si>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</si>
  <si>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</si>
  <si>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</si>
  <si>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</si>
  <si>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</si>
  <si>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</si>
  <si>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</si>
  <si>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</si>
  <si>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</si>
  <si>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</si>
  <si>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</si>
  <si>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</si>
  <si>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</si>
  <si>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</si>
  <si>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</si>
  <si>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</si>
  <si>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</si>
  <si>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</si>
  <si>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</si>
  <si>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</si>
  <si>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</si>
  <si>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</si>
  <si>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</si>
  <si>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</si>
  <si>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</si>
  <si>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</si>
  <si>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</si>
  <si>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</si>
  <si>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</si>
  <si>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</si>
  <si>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</si>
  <si>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</si>
  <si>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</si>
  <si>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</si>
  <si>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</si>
  <si>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</si>
  <si>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</si>
  <si>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</si>
  <si>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</si>
  <si>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</si>
  <si>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</si>
  <si>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</si>
  <si>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</si>
  <si>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</si>
  <si>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</si>
  <si>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</si>
  <si>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</si>
  <si>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</si>
  <si>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</si>
  <si>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</si>
  <si>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</si>
  <si>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</si>
  <si>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</si>
  <si>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</si>
  <si>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</si>
  <si>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</si>
  <si>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</si>
  <si>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</si>
  <si>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</si>
  <si>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</si>
  <si>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</si>
  <si>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</si>
  <si>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</si>
  <si>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</si>
  <si>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</si>
  <si>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</si>
  <si>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</si>
  <si>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</si>
  <si>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</si>
  <si>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</si>
  <si>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</si>
  <si>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</si>
  <si>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</si>
  <si>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</si>
  <si>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</si>
  <si>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</si>
  <si>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</si>
  <si>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</si>
  <si>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</si>
  <si>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</si>
  <si>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</si>
  <si>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</si>
  <si>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</si>
  <si>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</si>
  <si>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</si>
  <si>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</si>
  <si>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</si>
  <si>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</si>
  <si>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</si>
  <si>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</si>
  <si>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</si>
  <si>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</si>
  <si>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</si>
  <si>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</si>
  <si>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</si>
  <si>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</si>
  <si>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</si>
  <si>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</si>
  <si>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</si>
  <si>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</si>
  <si>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</si>
  <si>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</si>
  <si>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</si>
  <si>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</si>
  <si>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</si>
  <si>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</si>
  <si>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</si>
  <si>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</si>
  <si>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</si>
  <si>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</si>
  <si>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</si>
  <si>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</si>
  <si>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</si>
  <si>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</si>
  <si>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</si>
  <si>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</si>
  <si>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</si>
  <si>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</si>
  <si>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</si>
  <si>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</si>
  <si>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</si>
  <si>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</si>
  <si>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</si>
  <si>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</si>
  <si>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</si>
  <si>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</si>
  <si>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</si>
  <si>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</si>
  <si>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</si>
  <si>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</si>
  <si>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</si>
  <si>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</si>
  <si>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</si>
  <si>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</si>
  <si>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</si>
  <si>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</si>
  <si>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</si>
  <si>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</si>
  <si>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</si>
  <si>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</si>
  <si>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</si>
  <si>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</si>
  <si>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</si>
  <si>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</si>
  <si>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</si>
  <si>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</si>
  <si>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</si>
  <si>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</si>
  <si>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</si>
  <si>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</si>
  <si>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</si>
  <si>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</si>
  <si>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</si>
  <si>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</si>
  <si>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</si>
  <si>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</si>
  <si>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</si>
  <si>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</si>
  <si>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</si>
  <si>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</si>
  <si>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</si>
  <si>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</si>
  <si>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</si>
  <si>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</si>
  <si>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</si>
  <si>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</si>
  <si>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</si>
  <si>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</si>
  <si>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</si>
  <si>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</si>
  <si>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</si>
  <si>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</si>
  <si>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</si>
  <si>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</si>
  <si>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</si>
  <si>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</si>
  <si>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</si>
  <si>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</si>
  <si>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</si>
  <si>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</si>
  <si>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</si>
  <si>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</si>
  <si>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</si>
  <si>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</si>
  <si>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</si>
  <si>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</si>
  <si>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</si>
  <si>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</si>
  <si>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</si>
  <si>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</si>
  <si>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</si>
  <si>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</si>
  <si>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</si>
  <si>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</si>
  <si>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</si>
  <si>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</si>
  <si>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</si>
  <si>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</si>
  <si>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</si>
  <si>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</si>
  <si>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</si>
  <si>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</si>
  <si>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</si>
  <si>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</si>
  <si>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</si>
  <si>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</si>
  <si>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</si>
  <si>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</si>
  <si>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</si>
  <si>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</si>
  <si>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</si>
  <si>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</si>
  <si>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</si>
  <si>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</si>
  <si>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</si>
  <si>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</si>
  <si>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</si>
  <si>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</si>
  <si>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</si>
  <si>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</si>
  <si>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</si>
  <si>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</si>
  <si>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</si>
  <si>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</si>
  <si>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</si>
  <si>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</si>
  <si>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</si>
  <si>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</si>
  <si>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</si>
  <si>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</si>
  <si>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</si>
  <si>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</si>
  <si>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</si>
  <si>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</si>
  <si>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</si>
  <si>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</si>
  <si>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</si>
  <si>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</si>
  <si>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</si>
  <si>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</si>
  <si>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</si>
  <si>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</si>
  <si>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</si>
  <si>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</si>
  <si>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</si>
  <si>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</si>
  <si>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</si>
  <si>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</si>
  <si>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</si>
  <si>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</si>
  <si>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</si>
  <si>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</si>
  <si>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</si>
  <si>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</si>
  <si>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</si>
  <si>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</si>
  <si>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</si>
  <si>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</si>
  <si>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</si>
  <si>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</si>
  <si>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</si>
  <si>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</si>
  <si>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</si>
  <si>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</si>
  <si>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</si>
  <si>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</si>
  <si>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</si>
  <si>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</si>
  <si>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</si>
  <si>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</si>
  <si>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</si>
  <si>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</si>
  <si>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</si>
  <si>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</si>
  <si>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</si>
  <si>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</si>
  <si>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</si>
  <si>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</si>
  <si>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</si>
  <si>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</si>
  <si>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</si>
  <si>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</si>
  <si>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</si>
  <si>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</si>
  <si>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</si>
  <si>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</si>
  <si>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</si>
  <si>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</si>
  <si>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</si>
  <si>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</si>
  <si>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</si>
  <si>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</si>
  <si>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</si>
  <si>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</si>
  <si>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</si>
  <si>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</si>
  <si>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</si>
  <si>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</si>
  <si>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</si>
  <si>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</si>
  <si>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</si>
  <si>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</si>
  <si>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</si>
  <si>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</si>
  <si>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</si>
  <si>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</si>
  <si>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</si>
  <si>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</si>
  <si>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</si>
  <si>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</si>
  <si>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</si>
  <si>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</si>
  <si>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</si>
  <si>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</si>
  <si>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</si>
  <si>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</si>
  <si>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</si>
  <si>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</si>
  <si>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</si>
  <si>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</si>
  <si>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</si>
  <si>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</si>
  <si>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</si>
  <si>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</si>
  <si>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</si>
  <si>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</si>
  <si>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</si>
  <si>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</si>
  <si>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</si>
  <si>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</si>
  <si>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</si>
  <si>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</si>
  <si>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</si>
  <si>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</si>
  <si>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</si>
  <si>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</si>
  <si>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</si>
  <si>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</si>
  <si>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</si>
  <si>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</si>
  <si>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</si>
  <si>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</si>
  <si>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</si>
  <si>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</si>
  <si>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</si>
  <si>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</si>
  <si>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</si>
  <si>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</si>
  <si>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</si>
  <si>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</si>
  <si>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</si>
  <si>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</si>
  <si>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</si>
  <si>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</si>
  <si>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</si>
  <si>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</si>
  <si>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</si>
  <si>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</si>
  <si>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</si>
  <si>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</si>
  <si>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</si>
  <si>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</si>
  <si>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</si>
  <si>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</si>
  <si>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</si>
  <si>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</si>
  <si>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</si>
  <si>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</si>
  <si>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</si>
  <si>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</si>
  <si>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</si>
  <si>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</si>
  <si>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</si>
  <si>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</si>
  <si>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</si>
  <si>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</si>
  <si>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</si>
  <si>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</si>
  <si>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</si>
  <si>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</si>
  <si>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</si>
  <si>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</si>
  <si>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</si>
  <si>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</si>
  <si>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</si>
  <si>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</si>
  <si>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</si>
  <si>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</si>
  <si>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</si>
  <si>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</si>
  <si>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</si>
  <si>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</si>
  <si>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</si>
  <si>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</si>
  <si>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</si>
  <si>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</si>
  <si>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</si>
  <si>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</si>
  <si>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</si>
  <si>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</si>
  <si>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</si>
  <si>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</si>
  <si>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</si>
  <si>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</si>
  <si>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</si>
  <si>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</si>
  <si>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</si>
  <si>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</si>
  <si>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</si>
  <si>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</si>
  <si>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</si>
  <si>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</si>
  <si>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</si>
  <si>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</si>
  <si>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</si>
  <si>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</si>
  <si>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</si>
  <si>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</si>
  <si>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</si>
  <si>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</si>
  <si>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</si>
  <si>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</si>
  <si>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</si>
  <si>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</si>
  <si>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</si>
  <si>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</si>
  <si>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</si>
  <si>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</si>
  <si>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</si>
  <si>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</si>
  <si>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</si>
  <si>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</si>
  <si>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</si>
  <si>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</si>
  <si>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</si>
  <si>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</si>
  <si>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</si>
  <si>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</si>
  <si>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</si>
  <si>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</si>
  <si>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</si>
  <si>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</si>
  <si>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</si>
  <si>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</si>
  <si>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</si>
  <si>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</si>
  <si>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</si>
  <si>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</si>
  <si>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</si>
  <si>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</si>
  <si>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</si>
  <si>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</si>
  <si>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</si>
  <si>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</si>
  <si>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</si>
  <si>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</si>
  <si>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</si>
  <si>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</si>
  <si>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</si>
  <si>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</si>
  <si>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</si>
  <si>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</si>
  <si>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</si>
  <si>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</si>
  <si>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</si>
  <si>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</si>
  <si>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</si>
  <si>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</si>
  <si>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</si>
  <si>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</si>
  <si>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</si>
  <si>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</si>
  <si>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</si>
  <si>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</si>
  <si>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</si>
  <si>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</si>
  <si>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</si>
  <si>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</si>
  <si>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</si>
  <si>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</si>
  <si>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</si>
  <si>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</si>
  <si>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</si>
  <si>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</si>
  <si>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</si>
  <si>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</si>
  <si>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</si>
  <si>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</si>
  <si>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</si>
  <si>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</si>
  <si>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</si>
  <si>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</si>
  <si>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</si>
  <si>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</si>
  <si>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</si>
  <si>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</si>
  <si>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</si>
  <si>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</si>
  <si>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</si>
  <si>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</si>
  <si>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</si>
  <si>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</si>
  <si>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</si>
  <si>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</si>
  <si>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</si>
  <si>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</si>
  <si>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</si>
  <si>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</si>
  <si>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</si>
  <si>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</si>
  <si>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</si>
  <si>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</si>
  <si>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</si>
  <si>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</si>
  <si>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</si>
  <si>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</si>
  <si>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</si>
  <si>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</si>
  <si>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</si>
  <si>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</si>
  <si>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</si>
  <si>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</si>
  <si>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</si>
  <si>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</si>
  <si>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</si>
  <si>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</si>
  <si>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</si>
  <si>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</si>
  <si>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</si>
  <si>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</si>
  <si>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</si>
  <si>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</si>
  <si>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</si>
  <si>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</si>
  <si>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</si>
  <si>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</si>
  <si>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</si>
  <si>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</si>
  <si>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</si>
  <si>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</si>
  <si>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</si>
  <si>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</si>
  <si>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</si>
  <si>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</si>
  <si>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</si>
  <si>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</si>
  <si>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</si>
  <si>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</si>
  <si>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</si>
  <si>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</si>
  <si>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</si>
  <si>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</si>
  <si>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</si>
  <si>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</si>
  <si>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</si>
  <si>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</si>
  <si>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</si>
  <si>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</si>
  <si>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</si>
  <si>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</si>
  <si>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</si>
  <si>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</si>
  <si>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</si>
  <si>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</si>
  <si>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</si>
  <si>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</si>
  <si>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</si>
  <si>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</si>
  <si>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</si>
  <si>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</si>
  <si>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</si>
  <si>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</si>
  <si>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</si>
  <si>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</si>
  <si>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</si>
  <si>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</si>
  <si>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</si>
  <si>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</si>
  <si>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</si>
  <si>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</si>
  <si>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</si>
  <si>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</si>
  <si>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</si>
  <si>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</si>
  <si>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</si>
  <si>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</si>
  <si>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</si>
  <si>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</si>
  <si>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</si>
  <si>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</si>
  <si>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</si>
  <si>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</si>
  <si>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</si>
  <si>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</si>
  <si>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</si>
  <si>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</si>
  <si>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</si>
  <si>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</si>
  <si>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</si>
  <si>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</si>
  <si>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</si>
  <si>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</si>
  <si>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</si>
  <si>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</si>
  <si>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</si>
  <si>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</si>
  <si>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</si>
  <si>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</si>
  <si>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</si>
  <si>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</si>
  <si>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</si>
  <si>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</si>
  <si>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</si>
  <si>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</si>
  <si>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</si>
  <si>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</si>
  <si>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</si>
  <si>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</si>
  <si>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</si>
  <si>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</si>
  <si>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</si>
  <si>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</si>
  <si>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</si>
  <si>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</si>
  <si>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</si>
  <si>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</si>
  <si>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</si>
  <si>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</si>
  <si>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</si>
  <si>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</si>
  <si>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</si>
  <si>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</si>
  <si>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</si>
  <si>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</si>
  <si>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</si>
  <si>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</si>
  <si>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</si>
  <si>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</si>
  <si>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</si>
  <si>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</si>
  <si>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</si>
  <si>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</si>
  <si>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</si>
  <si>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</si>
  <si>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</si>
  <si>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</si>
  <si>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</si>
  <si>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</si>
  <si>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</si>
  <si>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</si>
  <si>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</si>
  <si>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</si>
  <si>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</si>
  <si>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</si>
  <si>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</si>
  <si>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</si>
  <si>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</si>
  <si>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</si>
  <si>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</si>
  <si>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</si>
  <si>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</si>
  <si>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</si>
  <si>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</si>
  <si>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</si>
  <si>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</si>
  <si>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</si>
  <si>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</si>
  <si>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</si>
  <si>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</si>
  <si>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</si>
  <si>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</si>
  <si>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</si>
  <si>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</si>
  <si>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</si>
  <si>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</si>
  <si>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</si>
  <si>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</si>
  <si>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</si>
  <si>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</si>
  <si>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</si>
  <si>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</si>
  <si>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</si>
  <si>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</si>
  <si>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</si>
  <si>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</si>
  <si>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</si>
  <si>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</si>
  <si>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</si>
  <si>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</si>
  <si>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</si>
  <si>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</si>
  <si>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</si>
  <si>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</si>
  <si>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</si>
  <si>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</si>
  <si>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</si>
  <si>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</si>
  <si>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</si>
  <si>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</si>
  <si>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</si>
  <si>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</si>
  <si>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</si>
  <si>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</si>
  <si>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</si>
  <si>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</si>
  <si>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</si>
  <si>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</si>
  <si>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</si>
  <si>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</si>
  <si>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</si>
  <si>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</si>
  <si>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</si>
  <si>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</si>
  <si>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</si>
  <si>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</si>
  <si>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</si>
  <si>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</si>
  <si>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</si>
  <si>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</si>
  <si>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</si>
  <si>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</si>
  <si>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</si>
  <si>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</si>
  <si>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</si>
  <si>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</si>
  <si>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</si>
  <si>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</si>
  <si>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</si>
  <si>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</si>
  <si>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</si>
  <si>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</si>
  <si>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</si>
  <si>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</si>
  <si>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</si>
  <si>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</si>
  <si>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</si>
  <si>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</si>
  <si>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</si>
  <si>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</si>
  <si>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</si>
  <si>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</si>
  <si>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</si>
  <si>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</si>
  <si>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</si>
  <si>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</si>
  <si>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</si>
  <si>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</si>
  <si>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</si>
  <si>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</si>
  <si>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</si>
  <si>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</si>
  <si>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</si>
  <si>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</si>
  <si>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</si>
  <si>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</si>
  <si>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</si>
  <si>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</si>
  <si>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</si>
  <si>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</si>
  <si>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</si>
  <si>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</si>
  <si>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</si>
  <si>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</si>
  <si>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</si>
  <si>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</si>
  <si>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</si>
  <si>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</si>
  <si>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</si>
  <si>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</si>
  <si>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</si>
  <si>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</si>
  <si>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</si>
  <si>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</si>
  <si>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</si>
  <si>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</si>
  <si>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</si>
  <si>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</si>
  <si>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</si>
  <si>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</si>
  <si>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</si>
  <si>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</si>
  <si>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</si>
  <si>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</si>
  <si>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</si>
  <si>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</si>
  <si>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</si>
  <si>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</si>
  <si>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</si>
  <si>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</si>
  <si>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</si>
  <si>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</si>
  <si>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</si>
  <si>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</si>
  <si>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</si>
  <si>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</si>
  <si>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</si>
  <si>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</si>
  <si>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</si>
  <si>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</si>
  <si>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</si>
  <si>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</si>
  <si>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</si>
  <si>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</si>
  <si>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</si>
  <si>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</si>
  <si>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</si>
  <si>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</si>
  <si>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</si>
  <si>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</si>
  <si>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</si>
  <si>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</si>
  <si>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</si>
  <si>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</si>
  <si>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</si>
  <si>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</si>
  <si>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</si>
  <si>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</si>
  <si>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</si>
  <si>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</si>
  <si>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</si>
  <si>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</si>
  <si>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</si>
  <si>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</si>
  <si>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</si>
  <si>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</si>
  <si>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</si>
  <si>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</si>
  <si>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</si>
  <si>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</si>
  <si>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</si>
  <si>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</si>
  <si>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</si>
  <si>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</si>
  <si>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</si>
  <si>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</si>
  <si>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</si>
  <si>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</si>
  <si>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</si>
  <si>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</si>
  <si>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</si>
  <si>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</si>
  <si>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</si>
  <si>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</si>
  <si>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</si>
  <si>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</si>
  <si>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</si>
  <si>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</si>
  <si>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</si>
  <si>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</si>
  <si>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</si>
  <si>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</si>
  <si>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</si>
  <si>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</si>
  <si>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</si>
  <si>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</si>
  <si>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</si>
  <si>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</si>
  <si>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</si>
  <si>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</si>
  <si>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</si>
  <si>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</si>
  <si>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</si>
  <si>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</si>
  <si>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</si>
  <si>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</si>
  <si>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</si>
  <si>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</si>
  <si>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</si>
  <si>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</si>
  <si>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</si>
  <si>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</si>
  <si>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</si>
  <si>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</si>
  <si>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</si>
  <si>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</si>
  <si>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</si>
  <si>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</si>
  <si>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</si>
  <si>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</si>
  <si>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</si>
  <si>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</si>
  <si>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</si>
  <si>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</si>
  <si>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</si>
  <si>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</si>
  <si>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</si>
  <si>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</si>
  <si>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</si>
  <si>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</si>
  <si>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</si>
  <si>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</si>
  <si>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</si>
  <si>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</si>
  <si>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</si>
  <si>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</si>
  <si>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</si>
  <si>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</si>
  <si>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</si>
  <si>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</si>
  <si>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</si>
  <si>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</si>
  <si>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</si>
  <si>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</si>
  <si>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</si>
  <si>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</si>
  <si>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</si>
  <si>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</si>
  <si>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</si>
  <si>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</si>
  <si>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</si>
  <si>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</si>
  <si>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</si>
  <si>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</si>
  <si>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</si>
  <si>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</si>
  <si>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</si>
  <si>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</si>
  <si>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</si>
  <si>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</si>
  <si>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</si>
  <si>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</si>
  <si>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</si>
  <si>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</si>
  <si>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</si>
  <si>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</si>
  <si>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</si>
  <si>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</si>
  <si>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</si>
  <si>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</si>
  <si>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</si>
  <si>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</si>
  <si>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</si>
  <si>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</si>
  <si>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</si>
  <si>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</si>
  <si>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</si>
  <si>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</si>
  <si>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</si>
  <si>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</si>
  <si>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</si>
  <si>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</si>
  <si>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</si>
  <si>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</si>
  <si>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</si>
  <si>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</si>
  <si>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</si>
  <si>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</si>
  <si>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</si>
  <si>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</si>
  <si>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</si>
  <si>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</si>
  <si>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</si>
  <si>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</si>
  <si>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</si>
  <si>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</si>
  <si>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</si>
  <si>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</si>
  <si>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</si>
  <si>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</si>
  <si>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</si>
  <si>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</si>
  <si>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</si>
  <si>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</si>
  <si>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</si>
  <si>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</si>
  <si>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</si>
  <si>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</si>
  <si>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</si>
  <si>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</si>
  <si>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</si>
  <si>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</si>
  <si>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</si>
  <si>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</si>
  <si>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</si>
  <si>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</si>
  <si>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</si>
  <si>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</si>
  <si>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</si>
  <si>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</si>
  <si>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</si>
  <si>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</si>
  <si>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</si>
  <si>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</si>
  <si>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</si>
  <si>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</si>
  <si>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</si>
  <si>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</si>
  <si>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</si>
  <si>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</si>
  <si>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</si>
  <si>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</si>
  <si>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</si>
  <si>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</si>
  <si>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</si>
  <si>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</si>
  <si>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</si>
  <si>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</si>
  <si>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</si>
  <si>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</si>
  <si>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</si>
  <si>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</si>
  <si>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</si>
  <si>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</si>
  <si>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</si>
  <si>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</si>
  <si>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</si>
  <si>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</si>
  <si>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</si>
  <si>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</si>
  <si>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</si>
  <si>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</si>
  <si>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</si>
  <si>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</si>
  <si>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</si>
  <si>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</si>
  <si>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</si>
  <si>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</si>
  <si>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</si>
  <si>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</si>
  <si>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</si>
  <si>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</si>
  <si>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</si>
  <si>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</si>
  <si>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</si>
  <si>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</si>
  <si>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</si>
  <si>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</si>
  <si>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</si>
  <si>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</si>
  <si>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</si>
  <si>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</si>
  <si>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</si>
  <si>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</si>
  <si>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</si>
  <si>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</si>
  <si>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</si>
  <si>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</si>
  <si>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</si>
  <si>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</si>
  <si>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</si>
  <si>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</si>
  <si>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</si>
  <si>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</si>
  <si>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</si>
  <si>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</si>
  <si>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</si>
  <si>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</si>
  <si>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</si>
  <si>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</si>
  <si>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</si>
  <si>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</si>
  <si>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</si>
  <si>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</si>
  <si>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</si>
  <si>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</si>
  <si>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</si>
  <si>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</si>
  <si>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</si>
  <si>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</si>
  <si>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</si>
  <si>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</si>
  <si>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</si>
  <si>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</si>
  <si>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</si>
  <si>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</si>
  <si>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</si>
  <si>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</si>
  <si>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</si>
  <si>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</si>
  <si>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</si>
  <si>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</si>
  <si>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</si>
  <si>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</si>
  <si>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</si>
  <si>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</si>
  <si>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</si>
  <si>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</si>
  <si>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</si>
  <si>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</si>
  <si>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</si>
  <si>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</si>
  <si>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</si>
  <si>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</si>
  <si>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</si>
  <si>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</si>
  <si>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</si>
  <si>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</si>
  <si>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</si>
  <si>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</si>
  <si>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</si>
  <si>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</si>
  <si>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</si>
  <si>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</si>
  <si>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</si>
  <si>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</si>
  <si>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</si>
  <si>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</si>
  <si>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</si>
  <si>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</si>
  <si>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</si>
  <si>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</si>
  <si>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</si>
  <si>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</si>
  <si>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</si>
  <si>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</si>
  <si>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</si>
  <si>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</si>
  <si>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</si>
  <si>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</si>
  <si>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</si>
  <si>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</si>
  <si>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</si>
  <si>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</si>
  <si>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</si>
  <si>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</si>
  <si>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</si>
  <si>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</si>
  <si>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</si>
  <si>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</si>
  <si>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</si>
  <si>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</si>
  <si>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</si>
  <si>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</si>
  <si>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</si>
  <si>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</si>
  <si>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</si>
  <si>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</si>
  <si>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</si>
  <si>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</si>
  <si>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</si>
  <si>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</si>
  <si>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</si>
  <si>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</si>
  <si>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</si>
  <si>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</si>
  <si>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</si>
  <si>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</si>
  <si>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</si>
  <si>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</si>
  <si>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</si>
  <si>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</si>
  <si>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</si>
  <si>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</si>
  <si>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</si>
  <si>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</si>
  <si>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</si>
  <si>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</si>
  <si>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</si>
  <si>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</si>
  <si>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</si>
  <si>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</si>
  <si>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</si>
  <si>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</si>
  <si>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</si>
  <si>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</si>
  <si>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</si>
  <si>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</si>
  <si>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</si>
  <si>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</si>
  <si>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</si>
  <si>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</si>
  <si>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</si>
  <si>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</si>
  <si>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</si>
  <si>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</si>
  <si>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</si>
  <si>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</si>
  <si>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</si>
  <si>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</si>
  <si>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</si>
  <si>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</si>
  <si>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</si>
  <si>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</si>
  <si>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</si>
  <si>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</si>
  <si>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</si>
  <si>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</si>
  <si>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</si>
  <si>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</si>
  <si>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</si>
  <si>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</si>
  <si>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</si>
  <si>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</si>
  <si>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</si>
  <si>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</si>
  <si>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</si>
  <si>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</si>
  <si>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</si>
  <si>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</si>
  <si>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</si>
  <si>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</si>
  <si>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</si>
  <si>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</si>
  <si>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</si>
  <si>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</si>
  <si>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</si>
  <si>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</si>
  <si>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</si>
  <si>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</si>
  <si>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</si>
  <si>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</si>
  <si>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</si>
  <si>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</si>
  <si>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</si>
  <si>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</si>
  <si>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</si>
  <si>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</si>
  <si>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</si>
  <si>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</si>
  <si>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</si>
  <si>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</si>
  <si>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</si>
  <si>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</si>
  <si>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</si>
  <si>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</si>
  <si>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</si>
  <si>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</si>
  <si>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</si>
  <si>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</si>
  <si>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</si>
  <si>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</si>
  <si>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</si>
  <si>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</si>
  <si>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</si>
  <si>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</si>
  <si>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</si>
  <si>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</si>
  <si>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</si>
  <si>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</si>
  <si>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</si>
  <si>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</si>
  <si>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</si>
  <si>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</si>
  <si>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</si>
  <si>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</si>
  <si>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</si>
  <si>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</si>
  <si>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</si>
  <si>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</si>
  <si>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</si>
  <si>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</si>
  <si>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</si>
  <si>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</si>
  <si>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</si>
  <si>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</si>
  <si>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</si>
  <si>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</si>
  <si>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</si>
  <si>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</si>
  <si>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</si>
  <si>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</si>
  <si>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</si>
  <si>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</si>
  <si>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</si>
  <si>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</si>
  <si>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</si>
  <si>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</si>
  <si>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</si>
  <si>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</si>
  <si>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</si>
  <si>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</si>
  <si>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</si>
  <si>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</si>
  <si>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</si>
  <si>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</si>
  <si>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</si>
  <si>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</si>
  <si>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</si>
  <si>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</si>
  <si>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</si>
  <si>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</si>
  <si>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</si>
  <si>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</si>
  <si>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</si>
  <si>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</si>
  <si>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</si>
  <si>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</si>
  <si>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</si>
  <si>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</si>
  <si>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</si>
  <si>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</si>
  <si>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</si>
  <si>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</si>
  <si>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</si>
  <si>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</si>
  <si>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</si>
  <si>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</si>
  <si>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</si>
  <si>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</si>
  <si>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</si>
  <si>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</si>
  <si>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</si>
  <si>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</si>
  <si>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</si>
  <si>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</si>
  <si>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</si>
  <si>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</si>
  <si>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</si>
  <si>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</si>
  <si>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</si>
  <si>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</si>
  <si>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</si>
  <si>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</si>
  <si>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</si>
  <si>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</si>
  <si>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</si>
  <si>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</si>
  <si>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</si>
  <si>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</si>
  <si>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</si>
  <si>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</si>
  <si>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</si>
  <si>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</si>
  <si>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</si>
  <si>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</si>
  <si>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</si>
  <si>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</si>
  <si>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</si>
  <si>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</si>
  <si>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</si>
  <si>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</si>
  <si>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</si>
  <si>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</si>
  <si>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</si>
  <si>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</si>
  <si>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</si>
  <si>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</si>
  <si>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</si>
  <si>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</si>
  <si>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</si>
  <si>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</si>
  <si>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</si>
  <si>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</si>
  <si>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</si>
  <si>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</si>
  <si>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</si>
  <si>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</si>
  <si>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</si>
  <si>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</si>
  <si>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</si>
  <si>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</si>
  <si>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</si>
  <si>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</si>
  <si>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</si>
  <si>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</si>
  <si>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</si>
  <si>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</si>
  <si>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</si>
  <si>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</si>
  <si>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</si>
  <si>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</si>
  <si>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</si>
  <si>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</si>
  <si>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</si>
  <si>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</si>
  <si>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</si>
  <si>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</si>
  <si>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</si>
  <si>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</si>
  <si>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</si>
  <si>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</si>
  <si>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</si>
  <si>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</si>
  <si>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</si>
  <si>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</si>
  <si>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</si>
  <si>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</si>
  <si>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</si>
  <si>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</si>
  <si>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</si>
  <si>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</si>
  <si>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</si>
  <si>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</si>
  <si>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</si>
  <si>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</si>
  <si>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</si>
  <si>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</si>
  <si>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</si>
  <si>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</si>
  <si>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</si>
  <si>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</si>
  <si>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</si>
  <si>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</si>
  <si>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</si>
  <si>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</si>
  <si>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</si>
  <si>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</si>
  <si>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</si>
  <si>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</si>
  <si>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</si>
  <si>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</si>
  <si>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</si>
  <si>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</si>
  <si>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</si>
  <si>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</si>
  <si>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</si>
  <si>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</si>
  <si>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</si>
  <si>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</si>
  <si>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</si>
  <si>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</si>
  <si>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</si>
  <si>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</si>
  <si>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</si>
  <si>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</si>
  <si>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</si>
  <si>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</si>
  <si>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</si>
  <si>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</si>
  <si>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</si>
  <si>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</si>
  <si>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</si>
  <si>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</si>
  <si>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</si>
  <si>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</si>
  <si>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</si>
  <si>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</si>
  <si>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</si>
  <si>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</si>
  <si>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</si>
  <si>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</si>
  <si>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</si>
  <si>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</si>
  <si>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</si>
  <si>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</si>
  <si>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</si>
  <si>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</si>
  <si>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</si>
  <si>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</si>
  <si>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</si>
  <si>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</si>
  <si>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</si>
  <si>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</si>
  <si>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</si>
  <si>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</si>
  <si>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</si>
  <si>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</si>
  <si>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</si>
  <si>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</si>
  <si>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</si>
  <si>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</si>
  <si>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</si>
  <si>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</si>
  <si>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</si>
  <si>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</si>
  <si>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</si>
  <si>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</si>
  <si>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</si>
  <si>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</si>
  <si>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</si>
  <si>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</si>
  <si>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</si>
  <si>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</si>
  <si>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</si>
  <si>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</si>
  <si>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</si>
  <si>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</si>
  <si>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</si>
  <si>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</si>
  <si>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</si>
  <si>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</si>
  <si>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</si>
  <si>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</si>
  <si>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</si>
  <si>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</si>
  <si>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</si>
  <si>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</si>
  <si>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</si>
  <si>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</si>
  <si>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</si>
  <si>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</si>
  <si>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</si>
  <si>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</si>
  <si>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</si>
  <si>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</si>
  <si>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</si>
  <si>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</si>
  <si>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</si>
  <si>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</si>
  <si>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</si>
  <si>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</si>
  <si>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</si>
  <si>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</si>
  <si>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</si>
  <si>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</si>
  <si>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</si>
  <si>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</si>
  <si>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</si>
  <si>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</si>
  <si>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</si>
  <si>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</si>
  <si>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</si>
  <si>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</si>
  <si>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</si>
  <si>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</si>
  <si>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</si>
  <si>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</si>
  <si>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</si>
  <si>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</si>
  <si>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</si>
  <si>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</si>
  <si>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</si>
  <si>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</si>
  <si>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</si>
  <si>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</si>
  <si>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</si>
  <si>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</si>
  <si>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</si>
  <si>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</si>
  <si>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</si>
  <si>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</si>
  <si>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</si>
  <si>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</si>
  <si>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</si>
  <si>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</si>
  <si>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</si>
  <si>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</si>
  <si>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</si>
  <si>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</si>
  <si>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</si>
  <si>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</si>
  <si>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</si>
  <si>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</si>
  <si>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</si>
  <si>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</si>
  <si>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</si>
  <si>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</si>
  <si>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</si>
  <si>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</si>
  <si>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</si>
  <si>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</si>
  <si>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</si>
  <si>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</si>
  <si>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</si>
  <si>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</si>
  <si>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</si>
  <si>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</si>
  <si>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</si>
  <si>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</si>
  <si>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</si>
  <si>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</si>
  <si>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</si>
  <si>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</si>
  <si>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</si>
  <si>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</si>
  <si>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</si>
  <si>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</si>
  <si>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</si>
  <si>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</si>
  <si>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</si>
  <si>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</si>
  <si>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</si>
  <si>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</si>
  <si>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</si>
  <si>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</si>
  <si>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</si>
  <si>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</si>
  <si>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</si>
  <si>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</si>
  <si>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</si>
  <si>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</si>
  <si>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</si>
  <si>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</si>
  <si>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</si>
  <si>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</si>
  <si>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</si>
  <si>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</si>
  <si>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</si>
  <si>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</si>
  <si>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</si>
  <si>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</si>
  <si>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</si>
  <si>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</si>
  <si>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</si>
  <si>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</si>
  <si>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</si>
  <si>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</si>
  <si>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</si>
  <si>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</si>
  <si>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</si>
  <si>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</si>
  <si>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</si>
  <si>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</si>
  <si>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</si>
  <si>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</si>
  <si>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</si>
  <si>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</si>
  <si>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</si>
  <si>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</si>
  <si>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</si>
  <si>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</si>
  <si>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</si>
  <si>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</si>
  <si>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</si>
  <si>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</si>
  <si>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</si>
  <si>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</si>
  <si>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</si>
  <si>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</si>
  <si>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</si>
  <si>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</si>
  <si>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</si>
  <si>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</si>
  <si>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</si>
  <si>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</si>
  <si>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</si>
  <si>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</si>
  <si>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</si>
  <si>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</si>
  <si>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</si>
  <si>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</si>
  <si>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</si>
  <si>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</si>
  <si>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</si>
  <si>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</si>
  <si>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</si>
  <si>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</si>
  <si>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</si>
  <si>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</si>
  <si>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</si>
  <si>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</si>
  <si>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</si>
  <si>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</si>
  <si>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</si>
  <si>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</si>
  <si>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</si>
  <si>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</si>
  <si>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</si>
  <si>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</si>
  <si>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</si>
  <si>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</si>
  <si>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</si>
  <si>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</si>
  <si>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</si>
  <si>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</si>
  <si>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</si>
  <si>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</si>
  <si>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</si>
  <si>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</si>
  <si>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</si>
  <si>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</si>
  <si>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</si>
  <si>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</si>
  <si>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</si>
  <si>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</si>
  <si>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</si>
  <si>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</si>
  <si>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</si>
  <si>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</si>
  <si>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</si>
  <si>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</si>
  <si>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</si>
  <si>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</si>
  <si>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</si>
  <si>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</si>
  <si>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</si>
  <si>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</si>
  <si>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</si>
  <si>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</si>
  <si>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</si>
  <si>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</si>
  <si>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</si>
  <si>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</si>
  <si>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</si>
  <si>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</si>
  <si>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</si>
  <si>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</si>
  <si>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</si>
  <si>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</si>
  <si>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</si>
  <si>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</si>
  <si>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</si>
  <si>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</si>
  <si>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</si>
  <si>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</si>
  <si>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</si>
  <si>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</si>
  <si>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</si>
  <si>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</si>
  <si>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</si>
  <si>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</si>
  <si>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</si>
  <si>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</si>
  <si>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</si>
  <si>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</si>
  <si>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</si>
  <si>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</si>
  <si>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</si>
  <si>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</si>
  <si>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</si>
  <si>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</si>
  <si>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</si>
  <si>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</si>
  <si>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</si>
  <si>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</si>
  <si>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</si>
  <si>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</si>
  <si>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</si>
  <si>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</si>
  <si>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</si>
  <si>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</si>
  <si>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</si>
  <si>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</si>
  <si>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</si>
  <si>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</si>
  <si>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</si>
  <si>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</si>
  <si>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</si>
  <si>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</si>
  <si>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</si>
  <si>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</si>
  <si>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</si>
  <si>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</si>
  <si>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</si>
  <si>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</si>
  <si>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</si>
  <si>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</si>
  <si>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</si>
  <si>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</si>
  <si>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</si>
  <si>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</si>
  <si>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</si>
  <si>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</si>
  <si>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</si>
  <si>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</si>
  <si>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</si>
  <si>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</si>
  <si>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</si>
  <si>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</si>
  <si>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</si>
  <si>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</si>
  <si>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</si>
  <si>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</si>
  <si>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</si>
  <si>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</si>
  <si>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</si>
  <si>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</si>
  <si>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</si>
  <si>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</si>
  <si>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</si>
  <si>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</si>
  <si>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</si>
  <si>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</si>
  <si>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</si>
  <si>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</si>
  <si>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</si>
  <si>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</si>
  <si>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</si>
  <si>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</si>
  <si>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</si>
  <si>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</si>
  <si>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</si>
  <si>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</si>
  <si>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</si>
  <si>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</si>
  <si>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</si>
  <si>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</si>
  <si>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</si>
  <si>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</si>
  <si>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</si>
  <si>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</si>
  <si>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</si>
  <si>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</si>
  <si>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</si>
  <si>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</si>
  <si>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</si>
  <si>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</si>
  <si>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</si>
  <si>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</si>
  <si>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</si>
  <si>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</si>
  <si>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</si>
  <si>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</si>
  <si>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</si>
  <si>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</si>
  <si>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</si>
  <si>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</si>
  <si>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</si>
  <si>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</si>
  <si>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</si>
  <si>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</si>
  <si>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</si>
  <si>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</si>
  <si>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</si>
  <si>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</si>
  <si>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</si>
  <si>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</si>
  <si>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</si>
  <si>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</si>
  <si>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</si>
  <si>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</si>
  <si>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</si>
  <si>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</si>
  <si>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</si>
  <si>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</si>
  <si>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</si>
  <si>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</si>
  <si>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</si>
  <si>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</si>
  <si>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</si>
  <si>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</si>
  <si>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</si>
  <si>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</si>
  <si>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</si>
  <si>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</si>
  <si>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</si>
  <si>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</si>
  <si>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</si>
  <si>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</si>
  <si>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</si>
  <si>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</si>
  <si>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</si>
  <si>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</si>
  <si>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</si>
  <si>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</si>
  <si>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</si>
  <si>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</si>
  <si>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</si>
  <si>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</si>
  <si>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</si>
  <si>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</si>
  <si>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</si>
  <si>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</si>
  <si>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</si>
  <si>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</si>
  <si>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</si>
  <si>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</si>
  <si>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</si>
  <si>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</si>
  <si>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</si>
  <si>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</si>
  <si>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</si>
  <si>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</si>
  <si>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</si>
  <si>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</si>
  <si>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</si>
  <si>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</si>
  <si>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</si>
  <si>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</si>
  <si>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</si>
  <si>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</si>
  <si>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</si>
  <si>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</si>
  <si>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</si>
  <si>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</si>
  <si>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</si>
  <si>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</si>
  <si>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</si>
  <si>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</si>
  <si>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</si>
  <si>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</si>
  <si>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</si>
  <si>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</si>
  <si>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</si>
  <si>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</si>
  <si>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</si>
  <si>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</si>
  <si>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</si>
  <si>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</si>
  <si>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</si>
  <si>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</si>
  <si>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</si>
  <si>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</si>
  <si>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</si>
  <si>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</si>
  <si>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</si>
  <si>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</si>
  <si>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</si>
  <si>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</si>
  <si>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</si>
  <si>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</si>
  <si>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</si>
  <si>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</si>
  <si>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</si>
  <si>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</si>
  <si>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</si>
  <si>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</si>
  <si>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</si>
  <si>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</si>
  <si>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</si>
  <si>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</si>
  <si>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</si>
  <si>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</si>
  <si>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</si>
  <si>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</si>
  <si>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</si>
  <si>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</si>
  <si>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</si>
  <si>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</si>
  <si>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</si>
  <si>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</si>
  <si>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</si>
  <si>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</si>
  <si>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</si>
  <si>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</si>
  <si>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</si>
  <si>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</si>
  <si>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</si>
  <si>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</si>
  <si>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</si>
  <si>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</si>
  <si>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</si>
  <si>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</si>
  <si>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</si>
  <si>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</si>
  <si>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</si>
  <si>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</si>
  <si>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</si>
  <si>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</si>
  <si>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</si>
  <si>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</si>
  <si>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</si>
  <si>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</si>
  <si>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</si>
  <si>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</si>
  <si>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</si>
  <si>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</si>
  <si>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</si>
  <si>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</si>
  <si>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</si>
  <si>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</si>
  <si>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</si>
  <si>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</si>
  <si>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</si>
  <si>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</si>
  <si>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</si>
  <si>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</si>
  <si>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</si>
  <si>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</si>
  <si>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</si>
  <si>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</si>
  <si>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</si>
  <si>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</si>
  <si>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</si>
  <si>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</si>
  <si>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</si>
  <si>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</si>
  <si>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</si>
  <si>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</si>
  <si>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</si>
  <si>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</si>
  <si>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</si>
  <si>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</si>
  <si>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</si>
  <si>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</si>
  <si>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</si>
  <si>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</si>
  <si>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</si>
  <si>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</si>
  <si>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</si>
  <si>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</si>
  <si>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</si>
  <si>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</si>
  <si>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</si>
  <si>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</si>
  <si>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</si>
  <si>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</si>
  <si>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</si>
  <si>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</si>
  <si>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</si>
  <si>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</si>
  <si>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</si>
  <si>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</si>
  <si>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</si>
  <si>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</si>
  <si>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</si>
  <si>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</si>
  <si>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</si>
  <si>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</si>
  <si>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</si>
  <si>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</si>
  <si>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</si>
  <si>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</si>
  <si>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</si>
  <si>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</si>
  <si>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</si>
  <si>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</si>
  <si>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</si>
  <si>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</si>
  <si>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</si>
  <si>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</si>
  <si>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</si>
  <si>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</si>
  <si>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</si>
  <si>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</si>
  <si>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</si>
  <si>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</si>
  <si>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</si>
  <si>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</si>
  <si>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</si>
  <si>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</si>
  <si>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</si>
  <si>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</si>
  <si>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</si>
  <si>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</si>
  <si>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</si>
  <si>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</si>
  <si>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</si>
  <si>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</si>
  <si>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</si>
  <si>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</si>
  <si>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</si>
  <si>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</si>
  <si>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</si>
  <si>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</si>
  <si>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</si>
  <si>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</si>
  <si>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</si>
  <si>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</si>
  <si>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</si>
  <si>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</si>
  <si>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</si>
  <si>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</si>
  <si>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</si>
  <si>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</si>
  <si>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</si>
  <si>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</si>
  <si>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</si>
  <si>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</si>
  <si>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</si>
  <si>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</si>
  <si>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</si>
  <si>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</si>
  <si>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</si>
  <si>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</si>
  <si>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</si>
  <si>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</si>
  <si>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</si>
  <si>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</si>
  <si>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</si>
  <si>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</si>
  <si>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</si>
  <si>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</si>
  <si>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</si>
  <si>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</si>
  <si>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</si>
  <si>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</si>
  <si>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</si>
  <si>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</si>
  <si>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</si>
  <si>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</si>
  <si>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</si>
  <si>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</si>
  <si>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</si>
  <si>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</si>
  <si>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</si>
  <si>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</si>
  <si>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</si>
  <si>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</si>
  <si>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</si>
  <si>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</si>
  <si>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</si>
  <si>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</si>
  <si>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</si>
  <si>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</si>
  <si>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</si>
  <si>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</si>
  <si>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</si>
  <si>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</si>
  <si>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</si>
  <si>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</si>
  <si>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</si>
  <si>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</si>
  <si>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</si>
  <si>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</si>
  <si>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</si>
  <si>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</si>
  <si>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</si>
  <si>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</si>
  <si>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</si>
  <si>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</si>
  <si>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</si>
  <si>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</si>
  <si>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</si>
  <si>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</si>
  <si>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</si>
  <si>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</si>
  <si>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</si>
  <si>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</si>
  <si>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</si>
  <si>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</si>
  <si>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</si>
  <si>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</si>
  <si>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</si>
  <si>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</si>
  <si>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</si>
  <si>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</si>
  <si>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</si>
  <si>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</si>
  <si>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</si>
  <si>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</si>
  <si>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</si>
  <si>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</si>
  <si>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</si>
  <si>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</si>
  <si>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</si>
  <si>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</si>
  <si>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</si>
  <si>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</si>
  <si>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</si>
  <si>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</si>
  <si>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</si>
  <si>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</si>
  <si>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</si>
  <si>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</si>
  <si>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</si>
  <si>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</si>
  <si>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</si>
  <si>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</si>
  <si>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</si>
  <si>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</si>
  <si>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</si>
  <si>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</si>
  <si>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</si>
  <si>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</si>
  <si>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</si>
  <si>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</si>
  <si>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</si>
  <si>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</si>
  <si>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</si>
  <si>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</si>
  <si>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</si>
  <si>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</si>
  <si>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</si>
  <si>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</si>
  <si>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</si>
  <si>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</si>
  <si>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</si>
  <si>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</si>
  <si>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</si>
  <si>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</si>
  <si>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</si>
  <si>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</si>
  <si>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</si>
  <si>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</si>
  <si>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</si>
  <si>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</si>
  <si>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</si>
  <si>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</si>
  <si>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</si>
  <si>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</si>
  <si>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</si>
  <si>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</si>
  <si>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</si>
  <si>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</si>
  <si>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</si>
  <si>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</si>
  <si>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</si>
  <si>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</si>
  <si>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</si>
  <si>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</si>
  <si>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</si>
  <si>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</si>
  <si>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</si>
  <si>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</si>
  <si>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</si>
  <si>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</si>
  <si>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</si>
  <si>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</si>
  <si>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</si>
  <si>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</si>
  <si>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</si>
  <si>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</si>
  <si>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</si>
  <si>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</si>
  <si>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</si>
  <si>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</si>
  <si>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</si>
  <si>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</si>
  <si>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</si>
  <si>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</si>
  <si>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</si>
  <si>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</si>
  <si>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</si>
  <si>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</si>
  <si>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</si>
  <si>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</si>
  <si>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</si>
  <si>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</si>
  <si>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</si>
  <si>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</si>
  <si>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</si>
  <si>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</si>
  <si>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</si>
  <si>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</si>
  <si>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</si>
  <si>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</si>
  <si>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</si>
  <si>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</si>
  <si>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</si>
  <si>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</si>
  <si>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</si>
  <si>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</si>
  <si>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</si>
  <si>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</si>
  <si>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</si>
  <si>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</si>
  <si>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</si>
  <si>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</si>
  <si>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</si>
  <si>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</si>
  <si>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</si>
  <si>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</si>
  <si>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</si>
  <si>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</si>
  <si>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</si>
  <si>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</si>
  <si>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</si>
  <si>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</si>
  <si>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</si>
  <si>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</si>
  <si>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</si>
  <si>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</si>
  <si>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</si>
  <si>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</si>
  <si>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</si>
  <si>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</si>
  <si>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</si>
  <si>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</si>
  <si>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</si>
  <si>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</si>
  <si>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</si>
  <si>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</si>
  <si>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</si>
  <si>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</si>
  <si>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</si>
  <si>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</si>
  <si>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</si>
  <si>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</si>
  <si>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</si>
  <si>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</si>
  <si>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</si>
  <si>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</si>
  <si>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</si>
  <si>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</si>
  <si>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</si>
  <si>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</si>
  <si>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</si>
  <si>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</si>
  <si>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</si>
  <si>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</si>
  <si>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</si>
  <si>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</si>
  <si>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</si>
  <si>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</si>
  <si>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</si>
  <si>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</si>
  <si>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</si>
  <si>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</si>
  <si>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</si>
  <si>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</si>
  <si>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</si>
  <si>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</si>
  <si>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</si>
  <si>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</si>
  <si>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</si>
  <si>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</si>
  <si>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</si>
  <si>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</si>
  <si>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</si>
  <si>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</si>
  <si>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</si>
  <si>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</si>
  <si>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</si>
  <si>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</si>
  <si>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</si>
  <si>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</si>
  <si>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</si>
  <si>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</si>
  <si>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</si>
  <si>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</si>
  <si>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</si>
  <si>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</si>
  <si>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</si>
  <si>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</si>
  <si>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</si>
  <si>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</si>
  <si>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</si>
  <si>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</si>
  <si>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</si>
  <si>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</si>
  <si>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</si>
  <si>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</si>
  <si>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</si>
  <si>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</si>
  <si>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</si>
  <si>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</si>
  <si>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</si>
  <si>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</si>
  <si>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</si>
  <si>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</si>
  <si>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</si>
  <si>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</si>
  <si>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</si>
  <si>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</si>
  <si>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</si>
  <si>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</si>
  <si>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</si>
  <si>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</si>
  <si>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</si>
  <si>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</si>
  <si>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</si>
  <si>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</si>
  <si>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</si>
  <si>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</si>
  <si>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</si>
  <si>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</si>
  <si>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</si>
  <si>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</si>
  <si>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</si>
  <si>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</si>
  <si>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</si>
  <si>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</si>
  <si>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</si>
  <si>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</si>
  <si>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</si>
  <si>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</si>
  <si>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</si>
  <si>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</si>
  <si>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</si>
  <si>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</si>
  <si>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</si>
  <si>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</si>
  <si>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</si>
  <si>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</si>
  <si>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</si>
  <si>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</si>
  <si>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</si>
  <si>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</si>
  <si>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</si>
  <si>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</si>
  <si>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</si>
  <si>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</si>
  <si>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</si>
  <si>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</si>
  <si>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</si>
  <si>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</si>
  <si>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</si>
  <si>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</si>
  <si>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</si>
  <si>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</si>
  <si>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</si>
  <si>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</si>
  <si>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</si>
  <si>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</si>
  <si>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</si>
  <si>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</si>
  <si>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</si>
  <si>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</si>
  <si>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</si>
  <si>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</si>
  <si>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</si>
  <si>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</si>
  <si>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</si>
  <si>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</si>
  <si>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</si>
  <si>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</si>
  <si>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</si>
  <si>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</si>
  <si>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</si>
  <si>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</si>
  <si>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</si>
  <si>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</si>
  <si>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</si>
  <si>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</si>
  <si>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</si>
  <si>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</si>
  <si>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</si>
  <si>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</si>
  <si>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</si>
  <si>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</si>
  <si>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</si>
  <si>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</si>
  <si>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</si>
  <si>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</si>
  <si>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</si>
  <si>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</si>
  <si>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</si>
  <si>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</si>
  <si>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</si>
  <si>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</si>
  <si>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</si>
  <si>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</si>
  <si>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</si>
  <si>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</si>
  <si>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</si>
  <si>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</si>
  <si>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</si>
  <si>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</si>
  <si>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</si>
  <si>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</si>
  <si>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</si>
  <si>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</si>
  <si>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</si>
  <si>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</si>
  <si>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</si>
  <si>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</si>
  <si>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</si>
  <si>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</si>
  <si>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</si>
  <si>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</si>
  <si>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</si>
  <si>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</si>
  <si>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</si>
  <si>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</si>
  <si>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</si>
  <si>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</si>
  <si>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</si>
  <si>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</si>
  <si>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</si>
  <si>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</si>
  <si>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</si>
  <si>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</si>
  <si>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</si>
  <si>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</si>
  <si>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</si>
  <si>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</si>
  <si>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</si>
  <si>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</si>
  <si>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</si>
  <si>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</si>
  <si>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</si>
  <si>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</si>
  <si>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</si>
  <si>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</si>
  <si>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</si>
  <si>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</si>
  <si>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</si>
  <si>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</si>
  <si>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</si>
  <si>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</si>
  <si>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</si>
  <si>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</si>
  <si>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</si>
  <si>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</si>
  <si>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</si>
  <si>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</si>
  <si>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</si>
  <si>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</si>
  <si>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</si>
  <si>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</si>
  <si>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</si>
  <si>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</si>
  <si>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</si>
  <si>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</si>
  <si>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</si>
  <si>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</si>
  <si>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</si>
  <si>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</si>
  <si>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</si>
  <si>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</si>
  <si>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</si>
  <si>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</si>
  <si>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</si>
  <si>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</si>
  <si>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</si>
  <si>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</si>
  <si>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</si>
  <si>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</si>
  <si>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</si>
  <si>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</si>
  <si>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</si>
  <si>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</si>
  <si>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</si>
  <si>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</si>
  <si>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</si>
  <si>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</si>
  <si>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</si>
  <si>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</si>
  <si>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</si>
  <si>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</si>
  <si>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</si>
  <si>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</si>
  <si>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</si>
  <si>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</si>
  <si>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</si>
  <si>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</si>
  <si>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</si>
  <si>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</si>
  <si>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</si>
  <si>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</si>
  <si>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</si>
  <si>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</si>
  <si>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</si>
  <si>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</si>
  <si>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</si>
  <si>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</si>
  <si>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</si>
  <si>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</si>
  <si>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</si>
  <si>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</si>
  <si>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</si>
  <si>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</si>
  <si>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</si>
  <si>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</si>
  <si>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</si>
  <si>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</si>
  <si>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</si>
  <si>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</si>
  <si>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</si>
  <si>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</si>
  <si>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</si>
  <si>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</si>
  <si>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</si>
  <si>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</si>
  <si>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</si>
  <si>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</si>
  <si>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</si>
  <si>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</si>
  <si>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</si>
  <si>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</si>
  <si>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</si>
  <si>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</si>
  <si>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</si>
  <si>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</si>
  <si>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</si>
  <si>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</si>
  <si>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</si>
  <si>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</si>
  <si>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</si>
  <si>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</si>
  <si>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</si>
  <si>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</si>
  <si>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</si>
  <si>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</si>
  <si>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</si>
  <si>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</si>
  <si>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</si>
  <si>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</si>
  <si>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</si>
  <si>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</si>
  <si>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</si>
  <si>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</si>
  <si>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</si>
  <si>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</si>
  <si>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</si>
  <si>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</si>
  <si>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</si>
  <si>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</si>
  <si>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</si>
  <si>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</si>
  <si>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</si>
  <si>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</si>
  <si>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</si>
  <si>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</si>
  <si>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</si>
  <si>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</si>
  <si>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</si>
  <si>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</si>
  <si>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</si>
  <si>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</si>
  <si>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</si>
  <si>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</si>
  <si>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</si>
  <si>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</si>
  <si>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</si>
  <si>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</si>
  <si>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</si>
  <si>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</si>
  <si>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</si>
  <si>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</si>
  <si>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</si>
  <si>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</si>
  <si>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</si>
  <si>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</si>
  <si>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</si>
  <si>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</si>
  <si>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</si>
  <si>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</si>
  <si>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</si>
  <si>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</si>
  <si>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</si>
  <si>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</si>
  <si>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</si>
  <si>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</si>
  <si>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</si>
  <si>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</si>
  <si>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</si>
  <si>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</si>
  <si>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</si>
  <si>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</si>
  <si>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</si>
  <si>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</si>
  <si>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</si>
  <si>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</si>
  <si>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</si>
  <si>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</si>
  <si>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</si>
  <si>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</si>
  <si>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</si>
  <si>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</si>
  <si>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</si>
  <si>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</si>
  <si>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</si>
  <si>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</si>
  <si>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</si>
  <si>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</si>
  <si>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</si>
  <si>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</si>
  <si>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</si>
  <si>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</si>
  <si>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</si>
  <si>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</si>
  <si>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</si>
  <si>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</si>
  <si>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</si>
  <si>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</si>
  <si>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</si>
  <si>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</si>
  <si>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</si>
  <si>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</si>
  <si>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</si>
  <si>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</si>
  <si>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</si>
  <si>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</si>
  <si>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</si>
  <si>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</si>
  <si>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</si>
  <si>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</si>
  <si>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</si>
  <si>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</si>
  <si>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</si>
  <si>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</si>
  <si>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</si>
  <si>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</si>
  <si>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</si>
  <si>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</si>
  <si>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</si>
  <si>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</si>
  <si>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</si>
  <si>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</si>
  <si>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</si>
  <si>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</si>
  <si>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</si>
  <si>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</si>
  <si>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</si>
  <si>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</si>
  <si>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</si>
  <si>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</si>
  <si>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</si>
  <si>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</si>
  <si>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</si>
  <si>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</si>
  <si>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</si>
  <si>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</si>
  <si>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</si>
  <si>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</si>
  <si>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</si>
  <si>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</si>
  <si>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</si>
  <si>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</si>
  <si>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</si>
  <si>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</si>
  <si>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</si>
  <si>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</si>
  <si>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</si>
  <si>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</si>
  <si>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</si>
  <si>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</si>
  <si>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</si>
  <si>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</si>
  <si>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</si>
  <si>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</si>
  <si>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</si>
  <si>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</si>
  <si>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</si>
  <si>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</si>
  <si>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</si>
  <si>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</si>
  <si>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</si>
  <si>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</si>
  <si>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</si>
  <si>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</si>
  <si>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</si>
  <si>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</si>
  <si>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</si>
  <si>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</si>
  <si>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</si>
  <si>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</si>
  <si>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</si>
  <si>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</si>
  <si>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</si>
  <si>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</si>
  <si>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</si>
  <si>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</si>
  <si>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</si>
  <si>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</si>
  <si>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</si>
  <si>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</si>
  <si>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</si>
  <si>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</si>
  <si>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</si>
  <si>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</si>
  <si>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</si>
  <si>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</si>
  <si>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</si>
  <si>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</si>
  <si>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</si>
  <si>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</si>
  <si>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</si>
  <si>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</si>
  <si>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</si>
  <si>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</si>
  <si>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</si>
  <si>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</si>
  <si>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</si>
  <si>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</si>
  <si>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</si>
  <si>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</si>
  <si>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</si>
  <si>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</si>
  <si>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</si>
  <si>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</si>
  <si>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</si>
  <si>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</si>
  <si>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</si>
  <si>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</si>
  <si>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</si>
  <si>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</si>
  <si>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</si>
  <si>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</si>
  <si>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</si>
  <si>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</si>
  <si>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</si>
  <si>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</si>
  <si>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</si>
  <si>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</si>
  <si>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</si>
  <si>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</si>
  <si>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</si>
  <si>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</si>
  <si>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</si>
  <si>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</si>
  <si>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</si>
  <si>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</si>
  <si>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</si>
  <si>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</si>
  <si>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</si>
  <si>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</si>
  <si>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</si>
  <si>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</si>
  <si>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</si>
  <si>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</si>
  <si>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</si>
  <si>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</si>
  <si>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</si>
  <si>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</si>
  <si>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</si>
  <si>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</si>
  <si>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</si>
  <si>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</si>
  <si>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</si>
  <si>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</si>
  <si>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</si>
  <si>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</si>
  <si>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</si>
  <si>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</si>
  <si>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</si>
  <si>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</si>
  <si>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</si>
  <si>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</si>
  <si>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</si>
  <si>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</si>
  <si>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</si>
  <si>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</si>
  <si>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</si>
  <si>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</si>
  <si>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</si>
  <si>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</si>
  <si>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</si>
  <si>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</si>
  <si>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</si>
  <si>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</si>
  <si>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</si>
  <si>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</si>
  <si>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</si>
  <si>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</si>
  <si>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</si>
  <si>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</si>
  <si>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</si>
  <si>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</si>
  <si>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</si>
  <si>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</si>
  <si>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</si>
  <si>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</si>
  <si>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</si>
  <si>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</si>
  <si>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</si>
  <si>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</si>
  <si>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</si>
  <si>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</si>
  <si>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</si>
  <si>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</si>
  <si>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</si>
  <si>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</si>
  <si>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</si>
  <si>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</si>
  <si>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</si>
  <si>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</si>
  <si>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</si>
  <si>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</si>
  <si>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</si>
  <si>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</si>
  <si>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</si>
  <si>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</si>
  <si>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</si>
  <si>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</si>
  <si>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</si>
  <si>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</si>
  <si>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</si>
  <si>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</si>
  <si>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</si>
  <si>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</si>
  <si>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</si>
  <si>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</si>
  <si>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</si>
  <si>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</si>
  <si>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</si>
  <si>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</si>
  <si>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</si>
  <si>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</si>
  <si>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</si>
  <si>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</si>
  <si>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</si>
  <si>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</si>
  <si>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</si>
  <si>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</si>
  <si>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</si>
  <si>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</si>
  <si>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</si>
  <si>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</si>
  <si>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</si>
  <si>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</si>
  <si>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</si>
  <si>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</si>
  <si>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</si>
  <si>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</si>
  <si>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</si>
  <si>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</si>
  <si>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</si>
  <si>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</si>
  <si>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</si>
  <si>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</si>
  <si>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</si>
  <si>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</si>
  <si>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</si>
  <si>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</si>
  <si>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</si>
  <si>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</si>
  <si>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</si>
  <si>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</si>
  <si>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</si>
  <si>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</si>
  <si>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</si>
  <si>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</si>
  <si>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</si>
  <si>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</si>
  <si>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</si>
  <si>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</si>
  <si>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</si>
  <si>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</si>
  <si>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</si>
  <si>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</si>
  <si>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</si>
  <si>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</si>
  <si>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</si>
  <si>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</si>
  <si>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</si>
  <si>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</si>
  <si>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</si>
  <si>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</si>
  <si>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</si>
  <si>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</si>
  <si>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</si>
  <si>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</si>
  <si>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</si>
  <si>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</si>
  <si>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</si>
  <si>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</si>
  <si>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</si>
  <si>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</si>
  <si>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</si>
  <si>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</si>
  <si>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</si>
  <si>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</si>
  <si>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</si>
  <si>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</si>
  <si>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</si>
  <si>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</si>
  <si>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</si>
  <si>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</si>
  <si>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</si>
  <si>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</si>
  <si>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</si>
  <si>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</si>
  <si>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</si>
  <si>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</si>
  <si>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</si>
  <si>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</si>
  <si>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</si>
  <si>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</si>
  <si>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</si>
  <si>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</si>
  <si>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</si>
  <si>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</si>
  <si>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</si>
  <si>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</si>
  <si>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</si>
  <si>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</si>
  <si>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</si>
  <si>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</si>
  <si>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</si>
  <si>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</si>
  <si>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</si>
  <si>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</si>
  <si>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</si>
  <si>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</si>
  <si>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</si>
  <si>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</si>
  <si>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</si>
  <si>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</si>
  <si>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</si>
  <si>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</si>
  <si>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</si>
  <si>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</si>
  <si>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</si>
  <si>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</si>
  <si>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</si>
  <si>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</si>
  <si>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</si>
  <si>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</si>
  <si>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</si>
  <si>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</si>
  <si>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</si>
  <si>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</si>
  <si>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</si>
  <si>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</si>
  <si>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</si>
  <si>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</si>
  <si>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</si>
  <si>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</si>
  <si>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</si>
  <si>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</si>
  <si>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</si>
  <si>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</si>
  <si>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</si>
  <si>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</si>
  <si>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</si>
  <si>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</si>
  <si>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</si>
  <si>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</si>
  <si>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</si>
  <si>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</si>
  <si>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</si>
  <si>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</si>
  <si>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</si>
  <si>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</si>
  <si>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</si>
  <si>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</si>
  <si>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</si>
  <si>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</si>
  <si>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</si>
  <si>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</si>
  <si>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</si>
  <si>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</si>
  <si>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</si>
  <si>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</si>
  <si>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</si>
  <si>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</si>
  <si>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</si>
  <si>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</si>
  <si>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</si>
  <si>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</si>
  <si>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</si>
  <si>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</si>
  <si>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</si>
  <si>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</si>
  <si>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</si>
  <si>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</si>
  <si>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</si>
  <si>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</si>
  <si>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</si>
  <si>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</si>
  <si>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</si>
  <si>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</si>
  <si>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</si>
  <si>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</si>
  <si>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</si>
  <si>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</si>
  <si>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</si>
  <si>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</si>
  <si>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</si>
  <si>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</si>
  <si>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</si>
  <si>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</si>
  <si>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</si>
  <si>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</si>
  <si>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</si>
  <si>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</si>
  <si>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</si>
  <si>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</si>
  <si>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</si>
  <si>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</si>
  <si>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</si>
  <si>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</si>
  <si>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</si>
  <si>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</si>
  <si>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</si>
  <si>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</si>
  <si>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</si>
  <si>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</si>
  <si>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</si>
  <si>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</si>
  <si>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</si>
  <si>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</si>
  <si>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</si>
  <si>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</si>
  <si>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</si>
  <si>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</si>
  <si>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</si>
  <si>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</si>
  <si>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</si>
  <si>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</si>
  <si>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</si>
  <si>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</si>
  <si>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</si>
  <si>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</si>
  <si>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</si>
  <si>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</si>
  <si>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</si>
  <si>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</si>
  <si>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</si>
  <si>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</si>
  <si>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</si>
  <si>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</si>
  <si>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</si>
  <si>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</si>
  <si>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</si>
  <si>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</si>
  <si>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</si>
  <si>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</si>
  <si>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</si>
  <si>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</si>
  <si>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</si>
  <si>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</si>
  <si>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</si>
  <si>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</si>
  <si>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</si>
  <si>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</si>
  <si>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</si>
  <si>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</si>
  <si>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</si>
  <si>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</si>
  <si>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</si>
  <si>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</si>
  <si>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</si>
  <si>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</si>
  <si>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</si>
  <si>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</si>
  <si>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</si>
  <si>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</si>
  <si>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</si>
  <si>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</si>
  <si>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</si>
  <si>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</si>
  <si>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</si>
  <si>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</si>
  <si>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</si>
  <si>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</si>
  <si>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</si>
  <si>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</si>
  <si>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</si>
  <si>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</si>
  <si>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</si>
  <si>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</si>
  <si>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</si>
  <si>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</si>
  <si>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</si>
  <si>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</si>
  <si>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</si>
  <si>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</si>
  <si>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</si>
  <si>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</si>
  <si>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</si>
  <si>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</si>
  <si>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</si>
  <si>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</si>
  <si>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</si>
  <si>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</si>
  <si>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</si>
  <si>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</si>
  <si>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</si>
  <si>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</si>
  <si>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</si>
  <si>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</si>
  <si>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</si>
  <si>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</si>
  <si>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</si>
  <si>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</si>
  <si>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</si>
  <si>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</si>
  <si>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</si>
  <si>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</si>
  <si>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</si>
  <si>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</si>
  <si>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</si>
  <si>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</si>
  <si>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</si>
  <si>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</si>
  <si>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</si>
  <si>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</si>
  <si>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</si>
  <si>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</si>
  <si>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</si>
  <si>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</si>
  <si>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</si>
  <si>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</si>
  <si>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</si>
  <si>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</si>
  <si>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</si>
  <si>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</si>
  <si>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</si>
  <si>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</si>
  <si>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</si>
  <si>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</si>
  <si>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</si>
  <si>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</si>
  <si>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</si>
  <si>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</si>
  <si>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</si>
  <si>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</si>
  <si>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</si>
  <si>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</si>
  <si>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</si>
  <si>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</si>
  <si>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</si>
  <si>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</si>
  <si>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</si>
  <si>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</si>
  <si>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</si>
  <si>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</si>
  <si>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</si>
  <si>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</si>
  <si>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</si>
  <si>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</si>
  <si>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</si>
  <si>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</si>
  <si>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</si>
  <si>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</si>
  <si>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</si>
  <si>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</si>
  <si>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</si>
  <si>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</si>
  <si>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</si>
  <si>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</si>
  <si>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</si>
  <si>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</si>
  <si>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</si>
  <si>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</si>
  <si>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</si>
  <si>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</si>
  <si>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</si>
  <si>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</si>
  <si>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</si>
  <si>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</si>
  <si>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</si>
  <si>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</si>
  <si>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</si>
  <si>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</si>
  <si>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</si>
  <si>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</si>
  <si>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</si>
  <si>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</si>
  <si>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</si>
  <si>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</si>
  <si>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</si>
  <si>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</si>
  <si>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</si>
  <si>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</si>
  <si>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</si>
  <si>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</si>
  <si>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</si>
  <si>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</si>
  <si>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</si>
  <si>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</si>
  <si>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</si>
  <si>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</si>
  <si>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</si>
  <si>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</si>
  <si>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</si>
  <si>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</si>
  <si>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</si>
  <si>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</si>
  <si>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</si>
  <si>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</si>
  <si>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</si>
  <si>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</si>
  <si>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</si>
  <si>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</si>
  <si>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</si>
  <si>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</si>
  <si>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</si>
  <si>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</si>
  <si>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</si>
  <si>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</si>
  <si>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</si>
  <si>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</si>
  <si>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</si>
  <si>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</si>
  <si>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</si>
  <si>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</si>
  <si>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</si>
  <si>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</si>
  <si>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</si>
  <si>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</si>
  <si>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</si>
  <si>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</si>
  <si>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</si>
  <si>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</si>
  <si>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</si>
  <si>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</si>
  <si>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</si>
  <si>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</si>
  <si>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</si>
  <si>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</si>
  <si>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</si>
  <si>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</si>
  <si>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</si>
  <si>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</si>
  <si>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</si>
  <si>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</si>
  <si>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</si>
  <si>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</si>
  <si>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</si>
  <si>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</si>
  <si>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</si>
  <si>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</si>
  <si>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</si>
  <si>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</si>
  <si>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</si>
  <si>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</si>
  <si>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</si>
  <si>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</si>
  <si>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</si>
  <si>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</si>
  <si>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</si>
  <si>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</si>
  <si>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</si>
  <si>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</si>
  <si>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</si>
  <si>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</si>
  <si>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</si>
  <si>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</si>
  <si>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</si>
  <si>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</si>
  <si>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</si>
  <si>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</si>
  <si>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</si>
  <si>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</si>
  <si>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</si>
  <si>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</si>
  <si>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</si>
  <si>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</si>
  <si>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</si>
  <si>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</si>
  <si>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</si>
  <si>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</si>
  <si>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</si>
  <si>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</si>
  <si>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</si>
  <si>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</si>
  <si>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</si>
  <si>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</si>
  <si>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</si>
  <si>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</si>
  <si>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</si>
  <si>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</si>
  <si>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</si>
  <si>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</si>
  <si>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</si>
  <si>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</si>
  <si>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</si>
  <si>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</si>
  <si>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</si>
  <si>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</si>
  <si>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</si>
  <si>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</si>
  <si>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</si>
  <si>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</si>
  <si>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</si>
  <si>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</si>
  <si>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</si>
  <si>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</si>
  <si>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</si>
  <si>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</si>
  <si>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</si>
  <si>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</si>
  <si>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</si>
  <si>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</si>
  <si>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</si>
  <si>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</si>
  <si>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</si>
  <si>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</si>
  <si>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</si>
  <si>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</si>
  <si>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</si>
  <si>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</si>
  <si>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</si>
  <si>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</si>
  <si>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</si>
  <si>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</si>
  <si>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</si>
  <si>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</si>
  <si>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</si>
  <si>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</si>
  <si>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</si>
  <si>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</si>
  <si>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</si>
  <si>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</si>
  <si>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</si>
  <si>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</si>
  <si>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</si>
  <si>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</si>
  <si>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</si>
  <si>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</si>
  <si>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</si>
  <si>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</si>
  <si>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</si>
  <si>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</si>
  <si>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</si>
  <si>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</si>
  <si>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</si>
  <si>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</si>
  <si>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</si>
  <si>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</si>
  <si>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</si>
  <si>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</si>
  <si>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</si>
  <si>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</si>
  <si>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</si>
  <si>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</si>
  <si>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</si>
  <si>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</si>
  <si>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</si>
  <si>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</si>
  <si>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</si>
  <si>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</si>
  <si>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</si>
  <si>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</si>
  <si>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</si>
  <si>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</si>
  <si>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</si>
  <si>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</si>
  <si>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</si>
  <si>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</si>
  <si>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</si>
  <si>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</si>
  <si>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</si>
  <si>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</si>
  <si>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</si>
  <si>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</si>
  <si>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</si>
  <si>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</si>
  <si>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</si>
  <si>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</si>
  <si>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</si>
  <si>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</si>
  <si>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</si>
  <si>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</si>
  <si>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</si>
  <si>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</si>
  <si>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</si>
  <si>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</si>
  <si>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</si>
  <si>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</si>
  <si>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</si>
  <si>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</si>
  <si>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</si>
  <si>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</si>
  <si>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</si>
  <si>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</si>
  <si>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</si>
  <si>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</si>
  <si>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</si>
  <si>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</si>
  <si>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</si>
  <si>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</si>
  <si>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</si>
  <si>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</si>
  <si>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</si>
  <si>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</si>
  <si>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</si>
  <si>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</si>
  <si>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</si>
  <si>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</si>
  <si>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</si>
  <si>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</si>
  <si>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</si>
  <si>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</si>
  <si>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</si>
  <si>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</si>
  <si>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</si>
  <si>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</si>
  <si>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</si>
  <si>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</si>
  <si>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</si>
  <si>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</si>
  <si>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</si>
  <si>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</si>
  <si>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</si>
  <si>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</si>
  <si>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</si>
  <si>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</si>
  <si>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</si>
  <si>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</si>
  <si>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</si>
  <si>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</si>
  <si>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</si>
  <si>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</si>
  <si>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</si>
  <si>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</si>
  <si>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</si>
  <si>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</si>
  <si>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</si>
  <si>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</si>
  <si>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</si>
  <si>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</si>
  <si>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</si>
  <si>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</si>
  <si>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</si>
  <si>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</si>
  <si>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</si>
  <si>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</si>
  <si>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</si>
  <si>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</si>
  <si>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</si>
  <si>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</si>
  <si>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</si>
  <si>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</si>
  <si>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</si>
  <si>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</si>
  <si>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</si>
  <si>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</si>
  <si>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</si>
  <si>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</si>
  <si>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</si>
  <si>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</si>
  <si>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</si>
  <si>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</si>
  <si>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</si>
  <si>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</si>
  <si>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</si>
  <si>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</si>
  <si>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</si>
  <si>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</si>
  <si>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</si>
  <si>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</si>
  <si>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</si>
  <si>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</si>
  <si>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</si>
  <si>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</si>
  <si>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</si>
  <si>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</si>
  <si>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</si>
  <si>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</si>
  <si>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</si>
  <si>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</si>
  <si>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</si>
  <si>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</si>
  <si>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</si>
  <si>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</si>
  <si>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</si>
  <si>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</si>
  <si>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</si>
  <si>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</si>
  <si>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</si>
  <si>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</si>
  <si>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</si>
  <si>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</si>
  <si>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</si>
  <si>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</si>
  <si>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</si>
  <si>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</si>
  <si>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</si>
  <si>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</si>
  <si>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</si>
  <si>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</si>
  <si>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</si>
  <si>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</si>
  <si>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</si>
  <si>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</si>
  <si>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</si>
  <si>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</si>
  <si>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</si>
  <si>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</si>
  <si>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</si>
  <si>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</si>
  <si>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</si>
  <si>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</si>
  <si>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</si>
  <si>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</si>
  <si>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</si>
  <si>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</si>
  <si>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</si>
  <si>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</si>
  <si>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</si>
  <si>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</si>
  <si>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</si>
  <si>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</si>
  <si>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</si>
  <si>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</si>
  <si>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</si>
  <si>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</si>
  <si>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</si>
  <si>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</si>
  <si>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</si>
  <si>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</si>
  <si>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</si>
  <si>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</si>
  <si>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</si>
  <si>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</si>
  <si>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</si>
  <si>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</si>
  <si>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</si>
  <si>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</si>
  <si>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</si>
  <si>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</si>
  <si>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</si>
  <si>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</si>
  <si>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</si>
  <si>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</si>
  <si>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</si>
  <si>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</si>
  <si>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</si>
  <si>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</si>
  <si>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</si>
  <si>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</si>
  <si>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</si>
  <si>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</si>
  <si>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</si>
  <si>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</si>
  <si>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</si>
  <si>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</si>
  <si>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</si>
  <si>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</si>
  <si>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</si>
  <si>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</si>
  <si>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</si>
  <si>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</si>
  <si>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</si>
  <si>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</si>
  <si>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</si>
  <si>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</si>
  <si>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</si>
  <si>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</si>
  <si>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</si>
  <si>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</si>
  <si>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</si>
  <si>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</si>
  <si>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</si>
  <si>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</si>
  <si>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</si>
  <si>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</si>
  <si>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</si>
  <si>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</si>
  <si>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</si>
  <si>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</si>
  <si>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</si>
  <si>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</si>
  <si>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</si>
  <si>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</si>
  <si>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</si>
  <si>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</si>
  <si>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</si>
  <si>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</si>
  <si>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</si>
  <si>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</si>
  <si>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</si>
  <si>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</si>
  <si>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</si>
  <si>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</si>
  <si>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</si>
  <si>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</si>
  <si>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</si>
  <si>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</si>
  <si>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</si>
  <si>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</si>
  <si>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</si>
  <si>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</si>
  <si>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</si>
  <si>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</si>
  <si>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</si>
  <si>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</si>
  <si>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</si>
  <si>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</si>
  <si>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</si>
  <si>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</si>
  <si>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</si>
  <si>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</si>
  <si>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</si>
  <si>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</si>
  <si>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</si>
  <si>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</si>
  <si>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</si>
  <si>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</si>
  <si>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</si>
  <si>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</si>
  <si>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</si>
  <si>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</si>
  <si>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</si>
  <si>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</si>
  <si>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</si>
  <si>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</si>
  <si>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</si>
  <si>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</si>
  <si>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</si>
  <si>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</si>
  <si>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</si>
  <si>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</si>
  <si>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</si>
  <si>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</si>
  <si>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</si>
  <si>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</si>
  <si>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</si>
  <si>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</si>
  <si>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</si>
  <si>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</si>
  <si>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</si>
  <si>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</si>
  <si>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</si>
  <si>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</si>
  <si>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</si>
  <si>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</si>
  <si>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</si>
  <si>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</si>
  <si>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</si>
  <si>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</si>
  <si>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</si>
  <si>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</si>
  <si>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</si>
  <si>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</si>
  <si>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</si>
  <si>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</si>
  <si>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</si>
  <si>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</si>
  <si>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</si>
  <si>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</si>
  <si>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</si>
  <si>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</si>
  <si>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</si>
  <si>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</si>
  <si>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</si>
  <si>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</si>
  <si>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</si>
  <si>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</si>
  <si>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</si>
  <si>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</si>
  <si>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</si>
  <si>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</si>
  <si>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</si>
  <si>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</si>
  <si>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</si>
  <si>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</si>
  <si>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</si>
  <si>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</si>
  <si>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</si>
  <si>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</si>
  <si>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</si>
  <si>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</si>
  <si>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</si>
  <si>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</si>
  <si>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</si>
  <si>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</si>
  <si>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</si>
  <si>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</si>
  <si>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</si>
  <si>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</si>
  <si>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</si>
  <si>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</si>
  <si>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</si>
  <si>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</si>
  <si>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</si>
  <si>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</si>
  <si>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</si>
  <si>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</si>
  <si>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</si>
  <si>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</si>
  <si>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</si>
  <si>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</si>
  <si>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</si>
  <si>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</si>
  <si>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</si>
  <si>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</si>
  <si>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</si>
  <si>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</si>
  <si>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</si>
  <si>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</si>
  <si>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</si>
  <si>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</si>
  <si>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</si>
  <si>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</si>
  <si>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</si>
  <si>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</si>
  <si>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</si>
  <si>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</si>
  <si>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</si>
  <si>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</si>
  <si>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</si>
  <si>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</si>
  <si>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</si>
  <si>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</si>
  <si>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</si>
  <si>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</si>
  <si>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</si>
  <si>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</si>
  <si>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</si>
  <si>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</si>
  <si>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</si>
  <si>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</si>
  <si>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</si>
  <si>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</si>
  <si>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</si>
  <si>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</si>
  <si>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</si>
  <si>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</si>
  <si>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</si>
  <si>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</si>
  <si>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</si>
  <si>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</si>
  <si>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</si>
  <si>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</si>
  <si>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</si>
  <si>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</si>
  <si>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</si>
  <si>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</si>
  <si>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</si>
  <si>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</si>
  <si>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</si>
  <si>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</si>
  <si>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</si>
  <si>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</si>
  <si>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</si>
  <si>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</si>
  <si>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</si>
  <si>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</si>
  <si>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</si>
  <si>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</si>
  <si>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</si>
  <si>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</si>
  <si>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</si>
  <si>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</si>
  <si>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</si>
  <si>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</si>
  <si>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</si>
  <si>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</si>
  <si>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</si>
  <si>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</si>
  <si>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</si>
  <si>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</si>
  <si>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</si>
  <si>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</si>
  <si>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</si>
  <si>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</si>
  <si>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</si>
  <si>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</si>
  <si>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</si>
  <si>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</si>
  <si>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</si>
  <si>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</si>
  <si>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</si>
  <si>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</si>
  <si>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</si>
  <si>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</si>
  <si>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</si>
  <si>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</si>
  <si>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</si>
  <si>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</si>
  <si>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</si>
  <si>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</si>
  <si>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</si>
  <si>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</si>
  <si>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</si>
  <si>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</si>
  <si>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</si>
  <si>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</si>
  <si>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</si>
  <si>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</si>
  <si>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</si>
  <si>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</si>
  <si>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</si>
  <si>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</si>
  <si>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</si>
  <si>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</si>
  <si>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</si>
  <si>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</si>
  <si>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</si>
  <si>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</si>
  <si>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</si>
  <si>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</si>
  <si>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</si>
  <si>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</si>
  <si>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</si>
  <si>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</si>
  <si>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</si>
  <si>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</si>
  <si>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</si>
  <si>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</si>
  <si>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</si>
  <si>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</si>
  <si>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</si>
  <si>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</si>
  <si>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</si>
  <si>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</si>
  <si>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</si>
  <si>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</si>
  <si>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</si>
  <si>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</si>
  <si>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</si>
  <si>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</si>
  <si>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</si>
  <si>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</si>
  <si>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</si>
  <si>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</si>
  <si>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</si>
  <si>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</si>
  <si>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</si>
  <si>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</si>
  <si>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</si>
  <si>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</si>
  <si>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</si>
  <si>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</si>
  <si>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</si>
  <si>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</si>
  <si>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</si>
  <si>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</si>
  <si>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</si>
  <si>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</si>
  <si>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</si>
  <si>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</si>
  <si>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</si>
  <si>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</si>
  <si>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</si>
  <si>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</si>
  <si>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</si>
  <si>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</si>
  <si>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</si>
  <si>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</si>
  <si>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</si>
  <si>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</si>
  <si>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</si>
  <si>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</si>
  <si>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</si>
  <si>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</si>
  <si>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</si>
  <si>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</si>
  <si>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</si>
  <si>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</si>
  <si>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</si>
  <si>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</si>
  <si>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</si>
  <si>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</si>
  <si>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</si>
  <si>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</si>
  <si>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</si>
  <si>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</si>
  <si>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</si>
  <si>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</si>
  <si>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</si>
  <si>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</si>
  <si>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</si>
  <si>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</si>
  <si>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</si>
  <si>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</si>
  <si>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</si>
  <si>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</si>
  <si>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</si>
  <si>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</si>
  <si>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</si>
  <si>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</si>
  <si>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</si>
  <si>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</si>
  <si>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</si>
  <si>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</si>
  <si>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</si>
  <si>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</si>
  <si>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</si>
  <si>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</si>
  <si>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</si>
  <si>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</si>
  <si>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</si>
  <si>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</si>
  <si>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</si>
  <si>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</si>
  <si>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</si>
  <si>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</si>
  <si>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</si>
  <si>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</si>
  <si>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</si>
  <si>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</si>
  <si>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</si>
  <si>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</si>
  <si>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</si>
  <si>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</si>
  <si>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</si>
  <si>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</si>
  <si>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</si>
  <si>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</si>
  <si>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</si>
  <si>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</si>
  <si>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</si>
  <si>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</si>
  <si>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</si>
  <si>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</si>
  <si>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</si>
  <si>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</si>
  <si>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</si>
  <si>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</si>
  <si>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</si>
  <si>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</si>
  <si>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</si>
  <si>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</si>
  <si>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</si>
  <si>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</si>
  <si>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</si>
  <si>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</si>
  <si>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</si>
  <si>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</si>
  <si>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</si>
  <si>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</si>
  <si>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</si>
  <si>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</si>
  <si>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</si>
  <si>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</si>
  <si>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</si>
  <si>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</si>
  <si>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</si>
  <si>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</si>
  <si>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</si>
  <si>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</si>
  <si>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</si>
  <si>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</si>
  <si>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</si>
  <si>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</si>
  <si>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</si>
  <si>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</si>
  <si>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</si>
  <si>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</si>
  <si>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</si>
  <si>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</si>
  <si>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</si>
  <si>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</si>
  <si>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</si>
  <si>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</si>
  <si>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</si>
  <si>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</si>
  <si>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</si>
  <si>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</si>
  <si>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</si>
  <si>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</si>
  <si>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</si>
  <si>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</si>
  <si>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</si>
  <si>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</si>
  <si>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</si>
  <si>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</si>
  <si>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</si>
  <si>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</si>
  <si>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</si>
  <si>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</si>
  <si>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</si>
  <si>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</si>
  <si>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</si>
  <si>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</si>
  <si>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</si>
  <si>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</si>
  <si>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</si>
  <si>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</si>
  <si>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</si>
  <si>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</si>
  <si>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</si>
  <si>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</si>
  <si>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</si>
  <si>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</si>
  <si>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</si>
  <si>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</si>
  <si>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</si>
  <si>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</si>
  <si>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</si>
  <si>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</si>
  <si>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</si>
  <si>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</si>
  <si>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</si>
  <si>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</si>
  <si>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</si>
  <si>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</si>
  <si>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</si>
  <si>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</si>
  <si>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</si>
  <si>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</si>
  <si>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</si>
  <si>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</si>
  <si>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</si>
  <si>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</si>
  <si>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</si>
  <si>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</si>
  <si>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</si>
  <si>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</si>
  <si>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</si>
  <si>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</si>
  <si>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</si>
  <si>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</si>
  <si>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</si>
  <si>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</si>
  <si>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</si>
  <si>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</si>
  <si>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</si>
  <si>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</si>
  <si>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</si>
  <si>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</si>
  <si>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</si>
  <si>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</si>
  <si>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</si>
  <si>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</si>
  <si>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</si>
  <si>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</si>
  <si>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</si>
  <si>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</si>
  <si>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</si>
  <si>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</si>
  <si>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</si>
  <si>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</si>
  <si>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</si>
  <si>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</si>
  <si>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</si>
  <si>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</si>
  <si>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</si>
  <si>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</si>
  <si>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</si>
  <si>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</si>
  <si>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</si>
  <si>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</si>
  <si>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</si>
  <si>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</si>
  <si>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</si>
  <si>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</si>
  <si>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</si>
  <si>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</si>
  <si>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</si>
  <si>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</si>
  <si>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</si>
  <si>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</si>
  <si>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</si>
  <si>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</si>
  <si>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</si>
  <si>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</si>
  <si>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</si>
  <si>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</si>
  <si>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</si>
  <si>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</si>
  <si>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</si>
  <si>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</si>
  <si>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</si>
  <si>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</si>
  <si>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</si>
  <si>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</si>
  <si>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</si>
  <si>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</si>
  <si>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</si>
  <si>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</si>
  <si>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</si>
  <si>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</si>
  <si>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</si>
  <si>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</si>
  <si>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</si>
  <si>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</si>
  <si>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</si>
  <si>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</si>
  <si>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</si>
  <si>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</si>
  <si>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</si>
  <si>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</si>
  <si>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</si>
  <si>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</si>
  <si>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</si>
  <si>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</si>
  <si>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</si>
  <si>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</si>
  <si>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</si>
  <si>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</si>
  <si>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</si>
  <si>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</si>
  <si>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</si>
  <si>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</si>
  <si>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</si>
  <si>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</si>
  <si>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</si>
  <si>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</si>
  <si>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</si>
  <si>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</si>
  <si>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</si>
  <si>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</si>
  <si>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</si>
  <si>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</si>
  <si>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</si>
  <si>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</si>
  <si>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</si>
  <si>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</si>
  <si>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</si>
  <si>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</si>
  <si>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</si>
  <si>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</si>
  <si>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</si>
  <si>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</si>
  <si>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</si>
  <si>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</si>
  <si>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</si>
  <si>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</si>
  <si>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</si>
  <si>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</si>
  <si>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</si>
  <si>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</si>
  <si>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</si>
  <si>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</si>
  <si>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</si>
  <si>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</si>
  <si>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</si>
  <si>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</si>
  <si>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</si>
  <si>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</si>
  <si>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</si>
  <si>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</si>
  <si>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</si>
  <si>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</si>
  <si>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</si>
  <si>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</si>
  <si>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</si>
  <si>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</si>
  <si>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</si>
  <si>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</si>
  <si>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</si>
  <si>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</si>
  <si>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</si>
  <si>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</si>
  <si>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</si>
  <si>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</si>
  <si>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</si>
  <si>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</si>
  <si>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</si>
  <si>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</si>
  <si>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</si>
  <si>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</si>
  <si>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</si>
  <si>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</si>
  <si>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</si>
  <si>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</si>
  <si>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</si>
  <si>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</si>
  <si>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</si>
  <si>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</si>
  <si>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</si>
  <si>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</si>
  <si>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</si>
  <si>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</si>
  <si>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</si>
  <si>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</si>
  <si>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</si>
  <si>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</si>
  <si>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</si>
  <si>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</si>
  <si>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</si>
  <si>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</si>
  <si>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</si>
  <si>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</si>
  <si>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</si>
  <si>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</si>
  <si>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</si>
  <si>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</si>
  <si>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</si>
  <si>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</si>
  <si>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</si>
  <si>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</si>
  <si>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</si>
  <si>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</si>
  <si>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</si>
  <si>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</si>
  <si>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</si>
  <si>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</si>
  <si>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</si>
  <si>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</si>
  <si>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</si>
  <si>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</si>
  <si>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</si>
  <si>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</si>
  <si>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</si>
  <si>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</si>
  <si>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</si>
  <si>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</si>
  <si>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</si>
  <si>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</si>
  <si>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</si>
  <si>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</si>
  <si>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</si>
  <si>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</si>
  <si>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</si>
  <si>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</si>
  <si>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</si>
  <si>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</si>
  <si>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</si>
  <si>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</si>
  <si>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</si>
  <si>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</si>
  <si>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</si>
  <si>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</si>
  <si>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</si>
  <si>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</si>
  <si>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</si>
  <si>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</si>
  <si>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</si>
  <si>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</si>
  <si>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</si>
  <si>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</si>
  <si>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</si>
  <si>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</si>
  <si>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</si>
  <si>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</si>
  <si>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</si>
  <si>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</si>
  <si>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</si>
  <si>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</si>
  <si>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</si>
  <si>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</si>
  <si>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</si>
  <si>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</si>
  <si>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</si>
  <si>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</si>
  <si>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</si>
  <si>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</si>
  <si>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</si>
  <si>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</si>
  <si>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</si>
  <si>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</si>
  <si>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</si>
  <si>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</si>
  <si>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</si>
  <si>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</si>
  <si>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</si>
  <si>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</si>
  <si>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</si>
  <si>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</si>
  <si>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</si>
  <si>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</si>
  <si>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</si>
  <si>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</si>
  <si>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</si>
  <si>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</si>
  <si>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</si>
  <si>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</si>
  <si>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</si>
  <si>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</si>
  <si>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</si>
  <si>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</si>
  <si>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</si>
  <si>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</si>
  <si>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</si>
  <si>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</si>
  <si>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</si>
  <si>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</si>
  <si>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</si>
  <si>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</si>
  <si>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</si>
  <si>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</si>
  <si>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</si>
  <si>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</si>
  <si>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</si>
  <si>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</si>
  <si>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</si>
  <si>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</si>
  <si>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</si>
  <si>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</si>
  <si>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</si>
  <si>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</si>
  <si>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</si>
  <si>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</si>
  <si>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</si>
  <si>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</si>
  <si>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</si>
  <si>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</si>
  <si>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</si>
  <si>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</si>
  <si>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</si>
  <si>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</si>
  <si>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</si>
  <si>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</si>
  <si>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</si>
  <si>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</si>
  <si>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</si>
  <si>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</si>
  <si>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</si>
  <si>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</si>
  <si>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</si>
  <si>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</si>
  <si>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</si>
  <si>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</si>
  <si>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</si>
  <si>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</si>
  <si>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</si>
  <si>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</si>
  <si>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</si>
  <si>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</si>
  <si>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</si>
  <si>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</si>
  <si>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</si>
  <si>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</si>
  <si>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</si>
  <si>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</si>
  <si>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</si>
  <si>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</si>
  <si>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</si>
  <si>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</si>
  <si>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</si>
  <si>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</si>
  <si>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</si>
  <si>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</si>
  <si>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</si>
  <si>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</si>
  <si>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</si>
  <si>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</si>
  <si>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</si>
  <si>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</si>
  <si>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</si>
  <si>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</si>
  <si>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</si>
  <si>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</si>
  <si>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</si>
  <si>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</si>
  <si>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</si>
  <si>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</si>
  <si>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</si>
  <si>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</si>
  <si>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</si>
  <si>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</si>
  <si>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</si>
  <si>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</si>
  <si>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</si>
  <si>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</si>
  <si>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</si>
  <si>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</si>
  <si>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</si>
  <si>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</si>
  <si>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</si>
  <si>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</si>
  <si>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</si>
  <si>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</si>
  <si>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</si>
  <si>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</si>
  <si>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</si>
  <si>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</si>
  <si>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</si>
  <si>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</si>
  <si>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</si>
  <si>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</si>
  <si>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</si>
  <si>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</si>
  <si>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</si>
  <si>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</si>
  <si>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</si>
  <si>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</si>
  <si>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</si>
  <si>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</si>
  <si>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</si>
  <si>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</si>
  <si>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</si>
  <si>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</si>
  <si>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</si>
  <si>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</si>
  <si>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</si>
  <si>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</si>
  <si>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</si>
  <si>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</si>
  <si>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</si>
  <si>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</si>
  <si>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</si>
  <si>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</si>
  <si>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</si>
  <si>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</si>
  <si>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</si>
  <si>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</si>
  <si>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</si>
  <si>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</si>
  <si>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</si>
  <si>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</si>
  <si>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</si>
  <si>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</si>
  <si>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</si>
  <si>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</si>
  <si>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</si>
  <si>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</si>
  <si>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</si>
  <si>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</si>
  <si>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</si>
  <si>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</si>
  <si>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</si>
  <si>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</si>
  <si>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</si>
  <si>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</si>
  <si>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</si>
  <si>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</si>
  <si>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</si>
  <si>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</si>
  <si>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</si>
  <si>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</si>
  <si>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</si>
  <si>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</si>
  <si>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</si>
  <si>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</si>
  <si>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</si>
  <si>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</si>
  <si>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</si>
  <si>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</si>
  <si>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</si>
  <si>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</si>
  <si>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</si>
  <si>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</si>
  <si>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</si>
  <si>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</si>
  <si>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</si>
  <si>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</si>
  <si>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</si>
  <si>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</si>
  <si>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</si>
  <si>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</si>
  <si>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</si>
  <si>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</si>
  <si>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</si>
  <si>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</si>
  <si>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</si>
  <si>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</si>
  <si>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</si>
  <si>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</si>
  <si>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</si>
  <si>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</si>
  <si>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</si>
  <si>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</si>
  <si>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</si>
  <si>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</si>
  <si>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</si>
  <si>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</si>
  <si>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</si>
  <si>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</si>
  <si>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</si>
  <si>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</si>
  <si>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</si>
  <si>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</si>
  <si>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</si>
  <si>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</si>
  <si>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</si>
  <si>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</si>
  <si>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</si>
  <si>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</si>
  <si>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</si>
  <si>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</si>
  <si>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</si>
  <si>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</si>
  <si>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</si>
  <si>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</si>
  <si>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</si>
  <si>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</si>
  <si>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</si>
  <si>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</si>
  <si>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</si>
  <si>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</si>
  <si>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</si>
  <si>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</si>
  <si>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</si>
  <si>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</si>
  <si>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</si>
  <si>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</si>
  <si>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</si>
  <si>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</si>
  <si>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</si>
  <si>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</si>
  <si>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</si>
  <si>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</si>
  <si>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</si>
  <si>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</si>
  <si>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</si>
  <si>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</si>
  <si>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</si>
  <si>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</si>
  <si>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</si>
  <si>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</si>
  <si>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</si>
  <si>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</si>
  <si>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</si>
  <si>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</si>
  <si>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</si>
  <si>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</si>
  <si>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</si>
  <si>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</si>
  <si>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</si>
  <si>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</si>
  <si>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</si>
  <si>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</si>
  <si>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</si>
  <si>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</si>
  <si>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</si>
  <si>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</si>
  <si>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</si>
  <si>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</si>
  <si>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</si>
  <si>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</si>
  <si>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</si>
  <si>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</si>
  <si>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</si>
  <si>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</si>
  <si>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</si>
  <si>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</si>
  <si>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</si>
  <si>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</si>
  <si>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</si>
  <si>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</si>
  <si>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</si>
  <si>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</si>
  <si>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</si>
  <si>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</si>
  <si>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</si>
  <si>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</si>
  <si>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</si>
  <si>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</si>
  <si>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</si>
  <si>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</si>
  <si>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</si>
  <si>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</si>
  <si>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</si>
  <si>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</si>
  <si>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</si>
  <si>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</si>
  <si>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</si>
  <si>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</si>
  <si>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</si>
  <si>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</si>
  <si>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</si>
  <si>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</si>
  <si>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</si>
  <si>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</si>
  <si>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</si>
  <si>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</si>
  <si>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</si>
  <si>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</si>
  <si>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</si>
  <si>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</si>
  <si>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</si>
  <si>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</si>
  <si>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</si>
  <si>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</si>
  <si>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</si>
  <si>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</si>
  <si>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</si>
  <si>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</si>
  <si>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</si>
  <si>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</si>
  <si>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</si>
  <si>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</si>
  <si>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</si>
  <si>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</si>
  <si>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</si>
  <si>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</si>
  <si>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</si>
  <si>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</si>
  <si>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</si>
  <si>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</si>
  <si>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</si>
  <si>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</si>
  <si>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</si>
  <si>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</si>
  <si>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</si>
  <si>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</si>
  <si>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</si>
  <si>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</si>
  <si>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</si>
  <si>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</si>
  <si>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</si>
  <si>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</si>
  <si>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</si>
  <si>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</si>
  <si>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</si>
  <si>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</si>
  <si>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</si>
  <si>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</si>
  <si>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</si>
  <si>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</si>
  <si>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</si>
  <si>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</si>
  <si>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</si>
  <si>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</si>
  <si>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</si>
  <si>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</si>
  <si>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</si>
  <si>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</si>
  <si>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</si>
  <si>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</si>
  <si>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</si>
  <si>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</si>
  <si>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</si>
  <si>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</si>
  <si>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</si>
  <si>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</si>
  <si>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</si>
  <si>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</si>
  <si>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</si>
  <si>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</si>
  <si>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</si>
  <si>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</si>
  <si>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</si>
  <si>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</si>
  <si>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</si>
  <si>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</si>
  <si>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</si>
  <si>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</si>
  <si>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</si>
  <si>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</si>
  <si>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</si>
  <si>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</si>
  <si>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</si>
  <si>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</si>
  <si>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</si>
  <si>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</si>
  <si>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</si>
  <si>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</si>
  <si>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</si>
  <si>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</si>
  <si>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</si>
  <si>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</si>
  <si>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</si>
  <si>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</si>
  <si>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</si>
  <si>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</si>
  <si>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</si>
  <si>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</si>
  <si>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</si>
  <si>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</si>
  <si>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</si>
  <si>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</si>
  <si>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</si>
  <si>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</si>
  <si>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</si>
  <si>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</si>
  <si>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</si>
  <si>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</si>
  <si>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</si>
  <si>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</si>
  <si>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</si>
  <si>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</si>
  <si>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</si>
  <si>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</si>
  <si>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</si>
  <si>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</si>
  <si>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</si>
  <si>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</si>
  <si>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</si>
  <si>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</si>
  <si>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</si>
  <si>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</si>
  <si>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</si>
  <si>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</si>
  <si>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</si>
  <si>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</si>
  <si>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</si>
  <si>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</si>
  <si>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</si>
  <si>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</si>
  <si>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</si>
  <si>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</si>
  <si>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</si>
  <si>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</si>
  <si>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</si>
  <si>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</si>
  <si>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</si>
  <si>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</si>
  <si>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</si>
  <si>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</si>
  <si>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</si>
  <si>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</si>
  <si>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</si>
  <si>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</si>
  <si>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</si>
  <si>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</si>
  <si>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</si>
  <si>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</si>
  <si>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</si>
  <si>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</si>
  <si>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</si>
  <si>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</si>
  <si>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</si>
  <si>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</si>
  <si>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</si>
  <si>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</si>
  <si>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</si>
  <si>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</si>
  <si>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</si>
  <si>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</si>
  <si>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</si>
  <si>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</si>
  <si>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</si>
  <si>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</si>
  <si>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</si>
  <si>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</si>
  <si>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</si>
  <si>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</si>
  <si>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</si>
  <si>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</si>
  <si>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</si>
  <si>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</si>
  <si>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</si>
  <si>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</si>
  <si>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</si>
  <si>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</si>
  <si>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</si>
  <si>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</si>
  <si>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</si>
  <si>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</si>
  <si>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</si>
  <si>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</si>
  <si>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</si>
  <si>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</si>
  <si>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</si>
  <si>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</si>
  <si>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</si>
  <si>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</si>
  <si>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</si>
  <si>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</si>
  <si>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</si>
  <si>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</si>
  <si>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</si>
  <si>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</si>
  <si>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</si>
  <si>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</si>
  <si>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</si>
  <si>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</si>
  <si>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</si>
  <si>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</si>
  <si>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</si>
  <si>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</si>
  <si>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</si>
  <si>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</si>
  <si>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</si>
  <si>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</si>
  <si>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</si>
  <si>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</si>
  <si>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</si>
  <si>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</si>
  <si>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</si>
  <si>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</si>
  <si>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</si>
  <si>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</si>
  <si>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</si>
  <si>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</si>
  <si>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</si>
  <si>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</si>
  <si>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</si>
  <si>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</si>
  <si>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</si>
  <si>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</si>
  <si>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</si>
  <si>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</si>
  <si>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</si>
  <si>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</si>
  <si>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</si>
  <si>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</si>
  <si>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</si>
  <si>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</si>
  <si>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</si>
  <si>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</si>
  <si>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</si>
  <si>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</si>
  <si>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</si>
  <si>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</si>
  <si>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</si>
  <si>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</si>
  <si>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</si>
  <si>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</si>
  <si>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</si>
  <si>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</si>
  <si>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</si>
  <si>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</si>
  <si>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</si>
  <si>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</si>
  <si>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</si>
  <si>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</si>
  <si>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</si>
  <si>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</si>
  <si>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</si>
  <si>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</si>
  <si>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</si>
  <si>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</si>
  <si>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</si>
  <si>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</si>
  <si>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</si>
  <si>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</si>
  <si>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</si>
  <si>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</si>
  <si>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</si>
  <si>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</si>
  <si>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</si>
  <si>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</si>
  <si>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</si>
  <si>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</si>
  <si>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</si>
  <si>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</si>
  <si>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</si>
  <si>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</si>
  <si>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</si>
  <si>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</si>
  <si>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</si>
  <si>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</si>
  <si>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</si>
  <si>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</si>
  <si>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</si>
  <si>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</si>
  <si>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</si>
  <si>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</si>
  <si>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</si>
  <si>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</si>
  <si>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</si>
  <si>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</si>
  <si>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</si>
  <si>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</si>
  <si>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</si>
  <si>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</si>
  <si>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</si>
  <si>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</si>
  <si>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</si>
  <si>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</si>
  <si>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</si>
  <si>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</si>
  <si>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</si>
  <si>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</si>
  <si>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</si>
  <si>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</si>
  <si>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</si>
  <si>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</si>
  <si>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</si>
  <si>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</si>
  <si>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</si>
  <si>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</si>
  <si>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</si>
  <si>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</si>
  <si>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</si>
  <si>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</si>
  <si>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</si>
  <si>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</si>
  <si>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</si>
  <si>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</si>
  <si>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</si>
  <si>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</si>
  <si>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</si>
  <si>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</si>
  <si>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</si>
  <si>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</si>
  <si>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</si>
  <si>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</si>
  <si>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</si>
  <si>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</si>
  <si>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</si>
  <si>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</si>
  <si>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</si>
  <si>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</si>
  <si>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</si>
  <si>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</si>
  <si>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</si>
  <si>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</si>
  <si>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</si>
  <si>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</si>
  <si>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</si>
  <si>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</si>
  <si>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</si>
  <si>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</si>
  <si>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</si>
  <si>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</si>
  <si>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</si>
  <si>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</si>
  <si>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</si>
  <si>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</si>
  <si>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</si>
  <si>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</si>
  <si>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</si>
  <si>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</si>
  <si>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</si>
  <si>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</si>
  <si>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</si>
  <si>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</si>
  <si>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</si>
  <si>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</si>
  <si>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</si>
  <si>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</si>
  <si>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</si>
  <si>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</si>
  <si>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</si>
  <si>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</si>
  <si>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</si>
  <si>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</si>
  <si>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</si>
  <si>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</si>
  <si>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</si>
  <si>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</si>
  <si>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</si>
  <si>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</si>
  <si>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</si>
  <si>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</si>
  <si>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</si>
  <si>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</si>
  <si>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</si>
  <si>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</si>
  <si>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</si>
  <si>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</si>
  <si>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</si>
  <si>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</si>
  <si>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</si>
  <si>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</si>
  <si>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</si>
  <si>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</si>
  <si>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</si>
  <si>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</si>
  <si>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</si>
  <si>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</si>
  <si>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</si>
  <si>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</si>
  <si>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</si>
  <si>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</si>
  <si>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</si>
  <si>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</si>
  <si>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</si>
  <si>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</si>
  <si>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</si>
  <si>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</si>
  <si>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</si>
  <si>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</si>
  <si>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</si>
  <si>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</si>
  <si>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</si>
  <si>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</si>
  <si>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</si>
  <si>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</si>
  <si>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</si>
  <si>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</si>
  <si>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</si>
  <si>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</si>
  <si>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</si>
  <si>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</si>
  <si>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</si>
  <si>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</si>
  <si>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</si>
  <si>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</si>
  <si>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</si>
  <si>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</si>
  <si>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</si>
  <si>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</si>
  <si>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</si>
  <si>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</si>
  <si>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</si>
  <si>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</si>
  <si>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</si>
  <si>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</si>
  <si>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</si>
  <si>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</si>
  <si>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</si>
  <si>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</si>
  <si>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</si>
  <si>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</si>
  <si>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</si>
  <si>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</si>
  <si>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</si>
  <si>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</si>
  <si>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</si>
  <si>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</si>
  <si>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</si>
  <si>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</si>
  <si>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</si>
  <si>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</si>
  <si>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</si>
  <si>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</si>
  <si>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</si>
  <si>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</si>
  <si>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</si>
  <si>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</si>
  <si>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</si>
  <si>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</si>
  <si>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</si>
  <si>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</si>
  <si>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</si>
  <si>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</si>
  <si>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</si>
  <si>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</si>
  <si>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</si>
  <si>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</si>
  <si>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</si>
  <si>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</si>
  <si>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</si>
  <si>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</si>
  <si>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</si>
  <si>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</si>
  <si>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</si>
  <si>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</si>
  <si>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</si>
  <si>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</si>
  <si>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</si>
  <si>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</si>
  <si>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</si>
  <si>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</si>
  <si>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</si>
  <si>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</si>
  <si>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</si>
  <si>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</si>
  <si>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</si>
  <si>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</si>
  <si>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</si>
  <si>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</si>
  <si>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</si>
  <si>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</si>
  <si>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</si>
  <si>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</si>
  <si>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</si>
  <si>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</si>
  <si>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</si>
  <si>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</si>
  <si>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</si>
  <si>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</si>
  <si>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</si>
  <si>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</si>
  <si>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</si>
  <si>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</si>
  <si>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</si>
  <si>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</si>
  <si>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</si>
  <si>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</si>
  <si>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</si>
  <si>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</si>
  <si>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</si>
  <si>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</si>
  <si>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</si>
  <si>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</si>
  <si>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</si>
  <si>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</si>
  <si>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</si>
  <si>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</si>
  <si>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</si>
  <si>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</si>
  <si>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</si>
  <si>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</si>
  <si>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</si>
  <si>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</si>
  <si>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</si>
  <si>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</si>
  <si>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</si>
  <si>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</si>
  <si>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</si>
  <si>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</si>
  <si>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</si>
  <si>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</si>
  <si>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</si>
  <si>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</si>
  <si>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</si>
  <si>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</si>
  <si>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</si>
  <si>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</si>
  <si>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</si>
  <si>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</si>
  <si>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</si>
  <si>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</si>
  <si>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</si>
  <si>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</si>
  <si>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</si>
  <si>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</si>
  <si>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</si>
  <si>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</si>
  <si>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</si>
  <si>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</si>
  <si>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</si>
  <si>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</si>
  <si>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</si>
  <si>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</si>
  <si>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</si>
  <si>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</si>
  <si>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</si>
  <si>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</si>
  <si>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</si>
  <si>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</si>
  <si>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</si>
  <si>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</si>
  <si>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</si>
  <si>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</si>
  <si>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</si>
  <si>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</si>
  <si>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</si>
  <si>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</si>
  <si>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</si>
  <si>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</si>
  <si>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</si>
  <si>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</si>
  <si>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</si>
  <si>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</si>
  <si>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</si>
  <si>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</si>
  <si>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</si>
  <si>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</si>
  <si>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</si>
  <si>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</si>
  <si>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</si>
  <si>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</si>
  <si>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</si>
  <si>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</si>
  <si>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</si>
  <si>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</si>
  <si>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</si>
  <si>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</si>
  <si>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</si>
  <si>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</si>
  <si>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</si>
  <si>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</si>
  <si>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</si>
  <si>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</si>
  <si>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</si>
  <si>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</si>
  <si>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</si>
  <si>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</si>
  <si>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</si>
  <si>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</si>
  <si>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</si>
  <si>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</si>
  <si>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</si>
  <si>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</si>
  <si>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</si>
  <si>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</si>
  <si>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</si>
  <si>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</si>
  <si>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</si>
  <si>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</si>
  <si>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</si>
  <si>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</si>
  <si>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</si>
  <si>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</si>
  <si>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</si>
  <si>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</si>
  <si>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</si>
  <si>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</si>
  <si>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</si>
  <si>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</si>
  <si>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</si>
  <si>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</si>
  <si>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</si>
  <si>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</si>
  <si>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</si>
  <si>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</si>
  <si>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</si>
  <si>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</si>
  <si>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</si>
  <si>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</si>
  <si>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</si>
  <si>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</si>
  <si>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</si>
  <si>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</si>
  <si>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</si>
  <si>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</si>
  <si>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</si>
  <si>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</si>
  <si>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</si>
  <si>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</si>
  <si>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</si>
  <si>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</si>
  <si>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</si>
  <si>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</si>
  <si>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</si>
  <si>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</si>
  <si>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</si>
  <si>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</si>
  <si>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</si>
  <si>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</si>
  <si>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</si>
  <si>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</si>
  <si>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</si>
  <si>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</si>
  <si>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</si>
  <si>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</si>
  <si>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</si>
  <si>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</si>
  <si>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</si>
  <si>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</si>
  <si>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</si>
  <si>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</si>
  <si>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</si>
  <si>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</si>
  <si>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</si>
  <si>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</si>
  <si>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</si>
  <si>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</si>
  <si>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</si>
  <si>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</si>
  <si>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</si>
  <si>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</si>
  <si>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</si>
  <si>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</si>
  <si>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</si>
  <si>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</si>
  <si>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</si>
  <si>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</si>
  <si>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</si>
  <si>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</si>
  <si>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</si>
  <si>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</si>
  <si>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</si>
  <si>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</si>
  <si>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</si>
  <si>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</si>
  <si>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</si>
  <si>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</si>
  <si>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</si>
  <si>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</si>
  <si>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</si>
  <si>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</si>
  <si>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</si>
  <si>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</si>
  <si>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</si>
  <si>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</si>
  <si>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</si>
  <si>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</si>
  <si>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</si>
  <si>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</si>
  <si>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</si>
  <si>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</si>
  <si>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</si>
  <si>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</si>
  <si>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</si>
  <si>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</si>
  <si>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</si>
  <si>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</si>
  <si>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</si>
  <si>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</si>
  <si>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</si>
  <si>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</si>
  <si>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</si>
  <si>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</si>
  <si>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</si>
  <si>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</si>
  <si>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</si>
  <si>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</si>
  <si>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</si>
  <si>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</si>
  <si>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</si>
  <si>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</si>
  <si>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</si>
  <si>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</si>
  <si>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</si>
  <si>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</si>
  <si>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</si>
  <si>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</si>
  <si>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</si>
  <si>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</si>
  <si>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</si>
  <si>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</si>
  <si>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</si>
  <si>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</si>
  <si>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</si>
  <si>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</si>
  <si>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</si>
  <si>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</si>
  <si>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</si>
  <si>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</si>
  <si>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</si>
  <si>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</si>
  <si>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</si>
  <si>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</si>
  <si>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</si>
  <si>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</si>
  <si>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</si>
  <si>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</si>
  <si>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</si>
  <si>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</si>
  <si>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</si>
  <si>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</si>
  <si>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</si>
  <si>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</si>
  <si>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</si>
  <si>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</si>
  <si>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</si>
  <si>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</si>
  <si>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</si>
  <si>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</si>
  <si>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</si>
  <si>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</si>
  <si>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</si>
  <si>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</si>
  <si>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</si>
  <si>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</si>
  <si>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</si>
  <si>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</si>
  <si>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</si>
  <si>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</si>
  <si>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</si>
  <si>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</si>
  <si>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</si>
  <si>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</si>
  <si>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</si>
  <si>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</si>
  <si>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</si>
  <si>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</si>
  <si>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</si>
  <si>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</si>
  <si>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</si>
  <si>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</si>
  <si>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</si>
  <si>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</si>
  <si>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</si>
  <si>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</si>
  <si>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</si>
  <si>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</si>
  <si>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</si>
  <si>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</si>
  <si>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</si>
  <si>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</si>
  <si>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</si>
  <si>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</si>
  <si>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</si>
  <si>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</si>
  <si>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</si>
  <si>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</si>
  <si>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</si>
  <si>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</si>
  <si>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</si>
  <si>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</si>
  <si>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</si>
  <si>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</si>
  <si>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</si>
  <si>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</si>
  <si>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</si>
  <si>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</si>
  <si>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</si>
  <si>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</si>
  <si>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</si>
  <si>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</si>
  <si>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</si>
  <si>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</si>
  <si>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</si>
  <si>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</si>
  <si>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</si>
  <si>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</si>
  <si>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</si>
  <si>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</si>
  <si>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</si>
  <si>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</si>
  <si>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</si>
  <si>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</si>
  <si>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</si>
  <si>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</si>
  <si>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</si>
  <si>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</si>
  <si>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</si>
  <si>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</si>
  <si>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</si>
  <si>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</si>
  <si>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</si>
  <si>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</si>
  <si>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</si>
  <si>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</si>
  <si>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</si>
  <si>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</si>
  <si>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</si>
  <si>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</si>
  <si>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</si>
  <si>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</si>
  <si>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</si>
  <si>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</si>
  <si>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</si>
  <si>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</si>
  <si>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</si>
  <si>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</si>
  <si>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</si>
  <si>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</si>
  <si>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</si>
  <si>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</si>
  <si>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</si>
  <si>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</si>
  <si>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</si>
  <si>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</si>
  <si>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</si>
  <si>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</si>
  <si>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</si>
  <si>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</si>
  <si>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</si>
  <si>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</si>
  <si>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</si>
  <si>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</si>
  <si>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</si>
  <si>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</si>
  <si>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</si>
  <si>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</si>
  <si>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</si>
  <si>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</si>
  <si>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</si>
  <si>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</si>
  <si>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</si>
  <si>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</si>
  <si>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</si>
  <si>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</si>
  <si>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</si>
  <si>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</si>
  <si>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</si>
  <si>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</si>
  <si>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</si>
  <si>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</si>
  <si>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</si>
  <si>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</si>
  <si>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</si>
  <si>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</si>
  <si>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</si>
  <si>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</si>
  <si>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</si>
  <si>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</si>
  <si>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</si>
  <si>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</si>
  <si>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</si>
  <si>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</si>
  <si>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</si>
  <si>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</si>
  <si>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</si>
  <si>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</si>
  <si>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</si>
  <si>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</si>
  <si>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</si>
  <si>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</si>
  <si>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</si>
  <si>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</si>
  <si>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</si>
  <si>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</si>
  <si>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</si>
  <si>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</si>
  <si>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</si>
  <si>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</si>
  <si>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</si>
  <si>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</si>
  <si>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</si>
  <si>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</si>
  <si>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</si>
  <si>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</si>
  <si>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</si>
  <si>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</si>
  <si>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</si>
  <si>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</si>
  <si>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</si>
  <si>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</si>
  <si>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</si>
  <si>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</si>
  <si>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</si>
  <si>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</si>
  <si>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</si>
  <si>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</si>
  <si>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</si>
  <si>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</si>
  <si>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</si>
  <si>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</si>
  <si>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</si>
  <si>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</si>
  <si>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</si>
  <si>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</si>
  <si>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</si>
  <si>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</si>
  <si>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</si>
  <si>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</si>
  <si>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</si>
  <si>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</si>
  <si>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</si>
  <si>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</si>
  <si>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</si>
  <si>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</si>
  <si>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</si>
  <si>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</si>
  <si>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</si>
  <si>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</si>
  <si>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</si>
  <si>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</si>
  <si>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</si>
  <si>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</si>
  <si>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</si>
  <si>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</si>
  <si>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</si>
  <si>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</si>
  <si>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</si>
  <si>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</si>
  <si>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</si>
  <si>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</si>
  <si>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</si>
  <si>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</si>
  <si>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</si>
  <si>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</si>
  <si>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</si>
  <si>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</si>
  <si>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</si>
  <si>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</si>
  <si>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</si>
  <si>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</si>
  <si>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</si>
  <si>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</si>
  <si>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</si>
  <si>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</si>
  <si>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</si>
  <si>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</si>
  <si>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</si>
  <si>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</si>
  <si>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</si>
  <si>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</si>
  <si>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</si>
  <si>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</si>
  <si>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</si>
  <si>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</si>
  <si>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</si>
  <si>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</si>
  <si>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</si>
  <si>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</si>
  <si>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</si>
  <si>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</si>
  <si>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</si>
  <si>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</si>
  <si>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</si>
  <si>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</si>
  <si>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</si>
  <si>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</si>
  <si>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</si>
  <si>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</si>
  <si>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</si>
  <si>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</si>
  <si>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</si>
  <si>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</si>
  <si>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</si>
  <si>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</si>
  <si>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</si>
  <si>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</si>
  <si>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</si>
  <si>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</si>
  <si>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</si>
  <si>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</si>
  <si>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</si>
  <si>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</si>
  <si>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</si>
  <si>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</si>
  <si>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</si>
  <si>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</si>
  <si>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</si>
  <si>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</si>
  <si>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</si>
  <si>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</si>
  <si>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</si>
  <si>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</si>
  <si>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</si>
  <si>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</si>
  <si>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</si>
  <si>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</si>
  <si>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</si>
  <si>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</si>
  <si>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</si>
  <si>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</si>
  <si>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</si>
  <si>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</si>
  <si>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</si>
  <si>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</si>
  <si>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</si>
  <si>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</si>
  <si>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</si>
  <si>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</si>
  <si>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</si>
  <si>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</si>
  <si>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</si>
  <si>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</si>
  <si>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</si>
  <si>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</si>
  <si>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</si>
  <si>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</si>
  <si>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</si>
  <si>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</si>
  <si>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</si>
  <si>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</si>
  <si>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</si>
  <si>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</si>
  <si>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</si>
  <si>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</si>
  <si>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</si>
  <si>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</si>
  <si>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</si>
  <si>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</si>
  <si>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</si>
  <si>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</si>
  <si>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</si>
  <si>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</si>
  <si>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</si>
  <si>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</si>
  <si>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</si>
  <si>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</si>
  <si>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</si>
  <si>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</si>
  <si>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</si>
  <si>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</si>
  <si>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</si>
  <si>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</si>
  <si>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</si>
  <si>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</si>
  <si>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</si>
  <si>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</si>
  <si>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</si>
  <si>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</si>
  <si>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</si>
  <si>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</si>
  <si>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</si>
  <si>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</si>
  <si>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</si>
  <si>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</si>
  <si>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</si>
  <si>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</si>
  <si>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</si>
  <si>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</si>
  <si>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</si>
  <si>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</si>
  <si>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</si>
  <si>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</si>
  <si>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</si>
  <si>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</si>
  <si>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</si>
  <si>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</si>
  <si>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</si>
  <si>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</si>
  <si>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</si>
  <si>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</si>
  <si>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</si>
  <si>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</si>
  <si>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</si>
  <si>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</si>
  <si>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</si>
  <si>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</si>
  <si>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</si>
  <si>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</si>
  <si>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</si>
  <si>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</si>
  <si>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</si>
  <si>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</si>
  <si>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</si>
  <si>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</si>
  <si>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</si>
  <si>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</si>
  <si>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</si>
  <si>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</si>
  <si>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</si>
  <si>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</si>
  <si>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</si>
  <si>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</si>
  <si>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</si>
  <si>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</si>
  <si>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</si>
  <si>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</si>
  <si>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</si>
  <si>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</si>
  <si>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</si>
  <si>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</si>
  <si>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</si>
  <si>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</si>
  <si>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</si>
  <si>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</si>
  <si>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</si>
  <si>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</si>
  <si>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</si>
  <si>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</si>
  <si>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</si>
  <si>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</si>
  <si>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</si>
  <si>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</si>
  <si>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</si>
  <si>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</si>
  <si>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</si>
  <si>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</si>
  <si>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</si>
  <si>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</si>
  <si>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</si>
  <si>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</si>
  <si>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</si>
  <si>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</si>
  <si>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</si>
  <si>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</si>
  <si>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</si>
  <si>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</si>
  <si>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</si>
  <si>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</si>
  <si>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</si>
  <si>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</si>
  <si>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</si>
  <si>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</si>
  <si>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</si>
  <si>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</si>
  <si>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</si>
  <si>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</si>
  <si>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</si>
  <si>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</si>
  <si>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</si>
  <si>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</si>
  <si>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</si>
  <si>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</si>
  <si>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</si>
  <si>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</si>
  <si>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</si>
  <si>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</si>
  <si>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</si>
  <si>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</si>
  <si>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</si>
  <si>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</si>
  <si>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</si>
  <si>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</si>
  <si>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</si>
  <si>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</si>
  <si>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</si>
  <si>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</si>
  <si>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</si>
  <si>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</si>
  <si>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</si>
  <si>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</si>
  <si>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</si>
  <si>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</si>
  <si>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</si>
  <si>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</si>
  <si>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</si>
  <si>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</si>
  <si>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</si>
  <si>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</si>
  <si>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</si>
  <si>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</si>
  <si>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</si>
  <si>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</si>
  <si>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</si>
  <si>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</si>
  <si>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</si>
  <si>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</si>
  <si>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</si>
  <si>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</si>
  <si>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</si>
  <si>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</si>
  <si>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</si>
  <si>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</si>
  <si>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</si>
  <si>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</si>
  <si>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</si>
  <si>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</si>
  <si>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</si>
  <si>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</si>
  <si>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</si>
  <si>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</si>
  <si>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</si>
  <si>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</si>
  <si>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</si>
  <si>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</si>
  <si>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</si>
  <si>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</si>
  <si>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</si>
  <si>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</si>
  <si>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</si>
  <si>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</si>
  <si>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</si>
  <si>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</si>
  <si>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</si>
  <si>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</si>
  <si>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</si>
  <si>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</si>
  <si>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</si>
  <si>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</si>
  <si>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</si>
  <si>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</si>
  <si>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</si>
  <si>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</si>
  <si>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</si>
  <si>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</si>
  <si>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</si>
  <si>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</si>
  <si>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</si>
  <si>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</si>
  <si>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</si>
  <si>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</si>
  <si>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</si>
  <si>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</si>
  <si>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</si>
  <si>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</si>
  <si>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</si>
  <si>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</si>
  <si>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</si>
  <si>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</si>
  <si>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</si>
  <si>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</si>
  <si>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</si>
  <si>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</si>
  <si>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</si>
  <si>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</si>
  <si>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</si>
  <si>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</si>
  <si>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</si>
  <si>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</si>
  <si>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</si>
  <si>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</si>
  <si>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</si>
  <si>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</si>
  <si>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</si>
  <si>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</si>
  <si>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</si>
  <si>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</si>
  <si>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</si>
  <si>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</si>
  <si>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</si>
  <si>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</si>
  <si>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</si>
  <si>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</si>
  <si>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</si>
  <si>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</si>
  <si>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</si>
  <si>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</si>
  <si>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</si>
  <si>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</si>
  <si>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</si>
  <si>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</si>
  <si>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</si>
  <si>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</si>
  <si>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</si>
  <si>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</si>
  <si>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</si>
  <si>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</si>
  <si>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</si>
  <si>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</si>
  <si>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</si>
  <si>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</si>
  <si>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</si>
  <si>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</si>
  <si>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</si>
  <si>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</si>
  <si>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</si>
  <si>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</si>
  <si>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</si>
  <si>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</si>
  <si>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</si>
  <si>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</si>
  <si>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</si>
  <si>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</si>
  <si>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</si>
  <si>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</si>
  <si>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</si>
  <si>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</si>
  <si>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</si>
  <si>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</si>
  <si>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</si>
  <si>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</si>
  <si>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</si>
  <si>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</si>
  <si>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</si>
  <si>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</si>
  <si>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</si>
  <si>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</si>
  <si>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</si>
  <si>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</si>
  <si>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</si>
  <si>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</si>
  <si>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</si>
  <si>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</si>
  <si>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</si>
  <si>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</si>
  <si>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</si>
  <si>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</si>
  <si>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</si>
  <si>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</si>
  <si>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</si>
  <si>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</si>
  <si>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</si>
  <si>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</si>
  <si>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</si>
  <si>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</si>
  <si>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</si>
  <si>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</si>
  <si>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</si>
  <si>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</si>
  <si>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</si>
  <si>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</si>
  <si>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</si>
  <si>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</si>
  <si>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</si>
  <si>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</si>
  <si>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</si>
  <si>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</si>
  <si>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</si>
  <si>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</si>
  <si>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</si>
  <si>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</si>
  <si>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</si>
  <si>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</si>
  <si>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</si>
  <si>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</si>
  <si>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</si>
  <si>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</si>
  <si>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</si>
  <si>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</si>
  <si>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</si>
  <si>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</si>
  <si>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</si>
  <si>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</si>
  <si>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</si>
  <si>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</si>
  <si>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</si>
  <si>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</si>
  <si>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</si>
  <si>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</si>
  <si>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</si>
  <si>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</si>
  <si>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</si>
  <si>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</si>
  <si>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</si>
  <si>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</si>
  <si>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</si>
  <si>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</si>
  <si>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</si>
  <si>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</si>
  <si>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</si>
  <si>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</si>
  <si>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</si>
  <si>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</si>
  <si>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</si>
  <si>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</si>
  <si>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</si>
  <si>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</si>
  <si>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</si>
  <si>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</si>
  <si>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</si>
  <si>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</si>
  <si>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</si>
  <si>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</si>
  <si>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</si>
  <si>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</si>
  <si>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</si>
  <si>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</si>
  <si>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</si>
  <si>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</si>
  <si>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</si>
  <si>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</si>
  <si>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</si>
  <si>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</si>
  <si>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</si>
  <si>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</si>
  <si>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</si>
  <si>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</si>
  <si>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</si>
  <si>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</si>
  <si>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</si>
  <si>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</si>
  <si>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</si>
  <si>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</si>
  <si>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</si>
  <si>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</si>
  <si>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</si>
  <si>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</si>
  <si>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</si>
  <si>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</si>
  <si>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</si>
  <si>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</si>
  <si>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</si>
  <si>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</si>
  <si>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</si>
  <si>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</si>
  <si>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</si>
  <si>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</si>
  <si>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</si>
  <si>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</si>
  <si>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</si>
  <si>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</si>
  <si>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</si>
  <si>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</si>
  <si>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</si>
  <si>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</si>
  <si>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</si>
  <si>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</si>
  <si>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</si>
  <si>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</si>
  <si>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</si>
  <si>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</si>
  <si>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</si>
  <si>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</si>
  <si>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</si>
  <si>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</si>
  <si>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</si>
  <si>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</si>
  <si>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</si>
  <si>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</si>
  <si>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</si>
  <si>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</si>
  <si>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</si>
  <si>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</si>
  <si>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</si>
  <si>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</si>
  <si>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</si>
  <si>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</si>
  <si>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</si>
  <si>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</si>
  <si>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</si>
  <si>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</si>
  <si>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</si>
  <si>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</si>
  <si>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</si>
  <si>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</si>
  <si>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</si>
  <si>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</si>
  <si>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</si>
  <si>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</si>
  <si>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</si>
  <si>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</si>
  <si>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</si>
  <si>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</si>
  <si>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</si>
  <si>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</si>
  <si>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</si>
  <si>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</si>
  <si>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</si>
  <si>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</si>
  <si>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</si>
  <si>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</si>
  <si>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</si>
  <si>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</si>
  <si>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</si>
  <si>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</si>
  <si>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</si>
  <si>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</si>
  <si>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</si>
  <si>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</si>
  <si>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</si>
  <si>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</si>
  <si>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</si>
  <si>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</si>
  <si>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</si>
  <si>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</si>
  <si>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</si>
  <si>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</si>
  <si>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</si>
  <si>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</si>
  <si>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</si>
  <si>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</si>
  <si>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</si>
  <si>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</si>
  <si>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</si>
  <si>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</si>
  <si>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</si>
  <si>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</si>
  <si>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</si>
  <si>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</si>
  <si>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</si>
  <si>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</si>
  <si>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</si>
  <si>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</si>
  <si>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</si>
  <si>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</si>
  <si>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</si>
  <si>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</si>
  <si>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</si>
  <si>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</si>
  <si>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</si>
  <si>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</si>
  <si>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</si>
  <si>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</si>
  <si>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</si>
  <si>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</si>
  <si>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</si>
  <si>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</si>
  <si>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</si>
  <si>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</si>
  <si>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</si>
  <si>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</si>
  <si>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</si>
  <si>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</si>
  <si>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</si>
  <si>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</si>
  <si>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</si>
  <si>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</si>
  <si>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</si>
  <si>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</si>
  <si>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</si>
  <si>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</si>
  <si>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</si>
  <si>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</si>
  <si>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</si>
  <si>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</si>
  <si>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</si>
  <si>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</si>
  <si>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</si>
  <si>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</si>
  <si>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</si>
  <si>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</si>
  <si>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</si>
  <si>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</si>
  <si>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</si>
  <si>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</si>
  <si>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</si>
  <si>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</si>
  <si>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</si>
  <si>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</si>
  <si>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</si>
  <si>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</si>
  <si>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</si>
  <si>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</si>
  <si>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</si>
  <si>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</si>
  <si>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</si>
  <si>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</si>
  <si>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</si>
  <si>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</si>
  <si>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</si>
  <si>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</si>
  <si>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</si>
  <si>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</si>
  <si>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</si>
  <si>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</si>
  <si>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</si>
  <si>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</si>
  <si>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</si>
  <si>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</si>
  <si>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</si>
  <si>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</si>
  <si>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</si>
  <si>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</si>
  <si>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</si>
  <si>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</si>
  <si>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</si>
  <si>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</si>
  <si>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</si>
  <si>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</si>
  <si>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</si>
  <si>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</si>
  <si>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</si>
  <si>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</si>
  <si>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</si>
  <si>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</si>
  <si>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</si>
  <si>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</si>
  <si>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</si>
  <si>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</si>
  <si>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</si>
  <si>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</si>
  <si>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</si>
  <si>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</si>
  <si>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</si>
  <si>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</si>
  <si>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</si>
  <si>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</si>
  <si>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</si>
  <si>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</si>
  <si>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</si>
  <si>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</si>
  <si>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</si>
  <si>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</si>
  <si>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</si>
  <si>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</si>
  <si>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</si>
  <si>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</si>
  <si>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</si>
  <si>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</si>
  <si>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</si>
  <si>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</si>
  <si>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</si>
  <si>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</si>
  <si>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</si>
  <si>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</si>
  <si>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</si>
  <si>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</si>
  <si>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</si>
  <si>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</si>
  <si>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</si>
  <si>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</si>
  <si>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</si>
  <si>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</si>
  <si>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</si>
  <si>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</si>
  <si>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</si>
  <si>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</si>
  <si>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</si>
  <si>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</si>
  <si>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</si>
  <si>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</si>
  <si>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</si>
  <si>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</si>
  <si>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</si>
  <si>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</si>
  <si>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</si>
  <si>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</si>
  <si>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</si>
  <si>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</si>
  <si>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</si>
  <si>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</si>
  <si>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</si>
  <si>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</si>
  <si>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</si>
  <si>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</si>
  <si>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</si>
  <si>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</si>
  <si>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</si>
  <si>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</si>
  <si>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</si>
  <si>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</si>
  <si>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</si>
  <si>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</si>
  <si>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</si>
  <si>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</si>
  <si>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</si>
  <si>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</si>
  <si>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</si>
  <si>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</si>
  <si>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</si>
  <si>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</si>
  <si>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</si>
  <si>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</si>
  <si>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</si>
  <si>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</si>
  <si>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</si>
  <si>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</si>
  <si>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</si>
  <si>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</si>
  <si>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</si>
  <si>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</si>
  <si>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</si>
  <si>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</si>
  <si>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</si>
  <si>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</si>
  <si>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</si>
  <si>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</si>
  <si>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</si>
  <si>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</si>
  <si>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</si>
  <si>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</si>
  <si>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</si>
  <si>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</si>
  <si>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</si>
  <si>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</si>
  <si>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</si>
  <si>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</si>
  <si>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</si>
  <si>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</si>
  <si>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</si>
  <si>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</si>
  <si>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</si>
  <si>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</si>
  <si>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</si>
  <si>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</si>
  <si>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</si>
  <si>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</si>
  <si>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</si>
  <si>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</si>
  <si>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</si>
  <si>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</si>
  <si>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</si>
  <si>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</si>
  <si>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</si>
  <si>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</si>
  <si>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</si>
  <si>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</si>
  <si>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</si>
  <si>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</si>
  <si>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</si>
  <si>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</si>
  <si>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</si>
  <si>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</si>
  <si>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</si>
  <si>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</si>
  <si>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</si>
  <si>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</si>
  <si>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</si>
  <si>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</si>
  <si>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</si>
  <si>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</si>
  <si>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</si>
  <si>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</si>
  <si>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</si>
  <si>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</si>
  <si>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</si>
  <si>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</si>
  <si>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</si>
  <si>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</si>
  <si>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</si>
  <si>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</si>
  <si>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</si>
  <si>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</si>
  <si>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</si>
  <si>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</si>
  <si>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</si>
  <si>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</si>
  <si>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</si>
  <si>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</si>
  <si>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</si>
  <si>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</si>
  <si>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</si>
  <si>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</si>
  <si>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</si>
  <si>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</si>
  <si>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</si>
  <si>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</si>
  <si>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</si>
  <si>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</si>
  <si>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</si>
  <si>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</si>
  <si>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</si>
  <si>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</si>
  <si>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</si>
  <si>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</si>
  <si>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</si>
  <si>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</si>
  <si>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</si>
  <si>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</si>
  <si>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</si>
  <si>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</si>
  <si>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</si>
  <si>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</si>
  <si>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</si>
  <si>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</si>
  <si>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</si>
  <si>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</si>
  <si>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</si>
  <si>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</si>
  <si>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</si>
  <si>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</si>
  <si>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</si>
  <si>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</si>
  <si>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</si>
  <si>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</si>
  <si>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</si>
  <si>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</si>
  <si>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</si>
  <si>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</si>
  <si>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</si>
  <si>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</si>
  <si>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</si>
  <si>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</si>
  <si>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</si>
  <si>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</si>
  <si>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</si>
  <si>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</si>
  <si>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</si>
  <si>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</si>
  <si>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</si>
  <si>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</si>
  <si>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</si>
  <si>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</si>
  <si>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</si>
  <si>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</si>
  <si>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</si>
  <si>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</si>
  <si>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</si>
  <si>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</si>
  <si>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</si>
  <si>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</si>
  <si>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</si>
  <si>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</si>
  <si>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</si>
  <si>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</si>
  <si>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</si>
  <si>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</si>
  <si>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</si>
  <si>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</si>
  <si>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</si>
  <si>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</si>
  <si>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</si>
  <si>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</si>
  <si>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</si>
  <si>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</si>
  <si>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</si>
  <si>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</si>
  <si>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</si>
  <si>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</si>
  <si>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</si>
  <si>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</si>
  <si>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</si>
  <si>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</si>
  <si>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</si>
  <si>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</si>
  <si>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</si>
  <si>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</si>
  <si>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</si>
  <si>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</si>
  <si>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</si>
  <si>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</si>
  <si>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</si>
  <si>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</si>
  <si>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</si>
  <si>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</si>
  <si>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</si>
  <si>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</si>
  <si>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</si>
  <si>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</si>
  <si>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</si>
  <si>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</si>
  <si>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</si>
  <si>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</si>
  <si>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</si>
  <si>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</si>
  <si>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</si>
  <si>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</si>
  <si>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</si>
  <si>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</si>
  <si>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</si>
  <si>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</si>
  <si>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</si>
  <si>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</si>
  <si>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</si>
  <si>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</si>
  <si>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</si>
  <si>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</si>
  <si>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</si>
  <si>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</si>
  <si>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</si>
  <si>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</si>
  <si>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</si>
  <si>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</si>
  <si>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</si>
  <si>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</si>
  <si>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</si>
  <si>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</si>
  <si>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</si>
  <si>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</si>
  <si>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</si>
  <si>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</si>
  <si>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</si>
  <si>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</si>
  <si>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</si>
  <si>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</si>
  <si>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</si>
  <si>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</si>
  <si>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</si>
  <si>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</si>
  <si>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</si>
  <si>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</si>
  <si>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</si>
  <si>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</si>
  <si>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</si>
  <si>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</si>
  <si>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</si>
  <si>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</si>
  <si>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</si>
  <si>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</si>
  <si>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</si>
  <si>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</si>
  <si>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</si>
  <si>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</si>
  <si>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</si>
  <si>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</si>
  <si>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</si>
  <si>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</si>
  <si>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</si>
  <si>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</si>
  <si>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</si>
  <si>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</si>
  <si>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</si>
  <si>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</si>
  <si>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</si>
  <si>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</si>
  <si>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</si>
  <si>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</si>
  <si>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</si>
  <si>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</si>
  <si>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</si>
  <si>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</si>
  <si>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</si>
  <si>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</si>
  <si>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</si>
  <si>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</si>
  <si>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</si>
  <si>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</si>
  <si>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</si>
  <si>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</si>
  <si>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</si>
  <si>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</si>
  <si>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</si>
  <si>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</si>
  <si>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</si>
  <si>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</si>
  <si>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</si>
  <si>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</si>
  <si>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</si>
  <si>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</si>
  <si>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</si>
  <si>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</si>
  <si>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</si>
  <si>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</si>
  <si>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</si>
  <si>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</si>
  <si>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</si>
  <si>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</si>
  <si>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</si>
  <si>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</si>
  <si>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</si>
  <si>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</si>
  <si>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</si>
  <si>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</si>
  <si>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</si>
  <si>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</si>
  <si>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</si>
  <si>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</si>
  <si>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</si>
  <si>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</si>
  <si>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</si>
  <si>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</si>
  <si>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</si>
  <si>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</si>
  <si>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</si>
  <si>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</si>
  <si>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</si>
  <si>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</si>
  <si>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</si>
  <si>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</si>
  <si>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</si>
  <si>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</si>
  <si>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</si>
  <si>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</si>
  <si>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</si>
  <si>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</si>
  <si>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</si>
  <si>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</si>
  <si>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</si>
  <si>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</si>
  <si>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</si>
  <si>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</si>
  <si>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</si>
  <si>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</si>
  <si>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</si>
  <si>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</si>
  <si>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</si>
  <si>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</si>
  <si>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</si>
  <si>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</si>
  <si>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</si>
  <si>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</si>
  <si>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</si>
  <si>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</si>
  <si>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</si>
  <si>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</si>
  <si>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</si>
  <si>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</si>
  <si>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</si>
  <si>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</si>
  <si>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</si>
  <si>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</si>
  <si>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</si>
  <si>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</si>
  <si>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</si>
  <si>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</si>
  <si>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</si>
  <si>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</si>
  <si>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</si>
  <si>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</si>
  <si>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</si>
  <si>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</si>
  <si>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</si>
  <si>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</si>
  <si>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</si>
  <si>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</si>
  <si>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</si>
  <si>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</si>
  <si>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</si>
  <si>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</si>
  <si>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</si>
  <si>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</si>
  <si>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</si>
  <si>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</si>
  <si>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</si>
  <si>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</si>
  <si>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</si>
  <si>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</si>
  <si>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</si>
  <si>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</si>
  <si>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</si>
  <si>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</si>
  <si>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</si>
  <si>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</si>
  <si>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</si>
  <si>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</si>
  <si>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</si>
  <si>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</si>
  <si>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</si>
  <si>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</si>
  <si>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</si>
  <si>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</si>
  <si>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</si>
  <si>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</si>
  <si>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</si>
  <si>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</si>
  <si>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</si>
  <si>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</si>
  <si>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</si>
  <si>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</si>
  <si>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</si>
  <si>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</si>
  <si>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</si>
  <si>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</si>
  <si>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</si>
  <si>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</si>
  <si>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</si>
  <si>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</si>
  <si>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</si>
  <si>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</si>
  <si>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</si>
  <si>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</si>
  <si>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</si>
  <si>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</si>
  <si>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</si>
  <si>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</si>
  <si>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</si>
  <si>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</si>
  <si>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</si>
  <si>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</si>
  <si>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</si>
  <si>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</si>
  <si>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</si>
  <si>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</si>
  <si>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</si>
  <si>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</si>
  <si>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</si>
  <si>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</si>
  <si>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</si>
  <si>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</si>
  <si>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</si>
  <si>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</si>
  <si>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</si>
  <si>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</si>
  <si>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</si>
  <si>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</si>
  <si>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</si>
  <si>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</si>
  <si>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</si>
  <si>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</si>
  <si>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</si>
  <si>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</si>
  <si>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</si>
  <si>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</si>
  <si>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</si>
  <si>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</si>
  <si>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</si>
  <si>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</si>
  <si>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</si>
  <si>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</si>
  <si>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</si>
  <si>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</si>
  <si>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</si>
  <si>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</si>
  <si>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</si>
  <si>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</si>
  <si>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</si>
  <si>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</si>
  <si>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</si>
  <si>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</si>
  <si>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</si>
  <si>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</si>
  <si>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</si>
  <si>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</si>
  <si>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</si>
  <si>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</si>
  <si>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</si>
  <si>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</si>
  <si>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</si>
  <si>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</si>
  <si>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</si>
  <si>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</si>
  <si>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</si>
  <si>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</si>
  <si>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</si>
  <si>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</si>
  <si>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</si>
  <si>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</si>
  <si>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</si>
  <si>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</si>
  <si>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</si>
  <si>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</si>
  <si>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</si>
  <si>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</si>
  <si>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</si>
  <si>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</si>
  <si>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</si>
  <si>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</si>
  <si>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</si>
  <si>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</si>
  <si>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</si>
  <si>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</si>
  <si>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</si>
  <si>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</si>
  <si>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</si>
  <si>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</si>
  <si>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</si>
  <si>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</si>
  <si>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</si>
  <si>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</si>
  <si>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</si>
  <si>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</si>
  <si>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</si>
  <si>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</si>
  <si>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</si>
  <si>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</si>
  <si>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</si>
  <si>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</si>
  <si>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</si>
  <si>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</si>
  <si>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</si>
  <si>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</si>
  <si>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</si>
  <si>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</si>
  <si>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</si>
  <si>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</si>
  <si>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</si>
  <si>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</si>
  <si>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</si>
  <si>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</si>
  <si>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</si>
  <si>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</si>
  <si>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</si>
  <si>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</si>
  <si>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</si>
  <si>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</si>
  <si>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</si>
  <si>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</si>
  <si>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</si>
  <si>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</si>
  <si>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</si>
  <si>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</si>
  <si>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</si>
  <si>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</si>
  <si>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</si>
  <si>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</si>
  <si>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</si>
  <si>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</si>
  <si>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</si>
  <si>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</si>
  <si>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</si>
  <si>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</si>
  <si>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</si>
  <si>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</si>
  <si>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</si>
  <si>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</si>
  <si>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</si>
  <si>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</si>
  <si>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</si>
  <si>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</si>
  <si>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</si>
  <si>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</si>
  <si>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</si>
  <si>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</si>
  <si>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</si>
  <si>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</si>
  <si>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</si>
  <si>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</si>
  <si>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</si>
  <si>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</si>
  <si>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</si>
  <si>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</si>
  <si>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</si>
  <si>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</si>
  <si>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</si>
  <si>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</si>
  <si>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</si>
  <si>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</si>
  <si>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</si>
  <si>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</si>
  <si>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</si>
  <si>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</si>
  <si>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</si>
  <si>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</si>
  <si>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</si>
  <si>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</si>
  <si>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</si>
  <si>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</si>
  <si>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</si>
  <si>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</si>
  <si>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</si>
  <si>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</si>
  <si>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</si>
  <si>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</si>
  <si>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</si>
  <si>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</si>
  <si>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</si>
  <si>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</si>
  <si>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</si>
  <si>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</si>
  <si>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</si>
  <si>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</si>
  <si>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</si>
  <si>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</si>
  <si>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</si>
  <si>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</si>
  <si>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</si>
  <si>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</si>
  <si>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</si>
  <si>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</si>
  <si>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</si>
  <si>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</si>
  <si>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</si>
  <si>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</si>
  <si>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</si>
  <si>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</si>
  <si>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</si>
  <si>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</si>
  <si>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</si>
  <si>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</si>
  <si>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</si>
  <si>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</si>
  <si>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</si>
  <si>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</si>
  <si>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</si>
  <si>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</si>
  <si>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</si>
  <si>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</si>
  <si>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</si>
  <si>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</si>
  <si>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</si>
  <si>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</si>
  <si>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</si>
  <si>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</si>
  <si>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</si>
  <si>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</si>
  <si>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</si>
  <si>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</si>
  <si>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</si>
  <si>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</si>
  <si>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</si>
  <si>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</si>
  <si>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</si>
  <si>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</si>
  <si>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</si>
  <si>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</si>
  <si>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</si>
  <si>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</si>
  <si>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</si>
  <si>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</si>
  <si>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</si>
  <si>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</si>
  <si>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</si>
  <si>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</si>
  <si>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</si>
  <si>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</si>
  <si>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</si>
  <si>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</si>
  <si>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</si>
  <si>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</si>
  <si>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</si>
  <si>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</si>
  <si>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</si>
  <si>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</si>
  <si>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</si>
  <si>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</si>
  <si>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</si>
  <si>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</si>
  <si>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</si>
  <si>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</si>
  <si>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</si>
  <si>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</si>
  <si>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</si>
  <si>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</si>
  <si>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</si>
  <si>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</si>
  <si>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</si>
  <si>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</si>
  <si>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</si>
  <si>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</si>
  <si>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</si>
  <si>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</si>
  <si>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</si>
  <si>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</si>
  <si>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</si>
  <si>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</si>
  <si>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</si>
  <si>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</si>
  <si>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</si>
  <si>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</si>
  <si>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</si>
  <si>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</si>
  <si>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</si>
  <si>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</si>
  <si>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</si>
  <si>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</si>
  <si>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</si>
  <si>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</si>
  <si>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</si>
  <si>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</si>
  <si>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</si>
  <si>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</si>
  <si>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</si>
  <si>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</si>
  <si>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</si>
  <si>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</si>
  <si>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</si>
  <si>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</si>
  <si>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</si>
  <si>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</si>
  <si>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</si>
  <si>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</si>
  <si>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</si>
  <si>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</si>
  <si>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</si>
  <si>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</si>
  <si>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</si>
  <si>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</si>
  <si>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</si>
  <si>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</si>
  <si>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</si>
  <si>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</si>
  <si>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</si>
  <si>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</si>
  <si>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</si>
  <si>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</si>
  <si>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</si>
  <si>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</si>
  <si>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</si>
  <si>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</si>
  <si>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</si>
  <si>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</si>
  <si>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</si>
  <si>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</si>
  <si>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</si>
  <si>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</si>
  <si>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</si>
  <si>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</si>
  <si>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</si>
  <si>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</si>
  <si>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</si>
  <si>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</si>
  <si>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</si>
  <si>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</si>
  <si>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</si>
  <si>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</si>
  <si>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</si>
  <si>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</si>
  <si>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</si>
  <si>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</si>
  <si>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</si>
  <si>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</si>
  <si>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</si>
  <si>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</si>
  <si>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</si>
  <si>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</si>
  <si>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</si>
  <si>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</si>
  <si>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</si>
  <si>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</si>
  <si>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</si>
  <si>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</si>
  <si>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</si>
  <si>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</si>
  <si>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</si>
  <si>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</si>
  <si>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</si>
  <si>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</si>
  <si>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</si>
  <si>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</si>
  <si>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</si>
  <si>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</si>
  <si>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</si>
  <si>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</si>
  <si>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</si>
  <si>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</si>
  <si>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</si>
  <si>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</si>
  <si>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</si>
  <si>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</si>
  <si>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</si>
  <si>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</si>
  <si>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</si>
  <si>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</si>
  <si>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</si>
  <si>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</si>
  <si>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</si>
  <si>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</si>
  <si>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</si>
  <si>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</si>
  <si>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</si>
  <si>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</si>
  <si>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</si>
  <si>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</si>
  <si>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</si>
  <si>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</si>
  <si>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</si>
  <si>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</si>
  <si>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</si>
  <si>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</si>
  <si>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</si>
  <si>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</si>
  <si>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</si>
  <si>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</si>
  <si>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</si>
  <si>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</si>
  <si>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</si>
  <si>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</si>
  <si>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</si>
  <si>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</si>
  <si>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</si>
  <si>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</si>
  <si>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</si>
  <si>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</si>
  <si>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</si>
  <si>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</si>
  <si>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</si>
  <si>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</si>
  <si>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</si>
  <si>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</si>
  <si>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</si>
  <si>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</si>
  <si>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</si>
  <si>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</si>
  <si>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</si>
  <si>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</si>
  <si>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</si>
  <si>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</si>
  <si>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</si>
  <si>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</si>
  <si>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</si>
  <si>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</si>
  <si>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</si>
  <si>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</si>
  <si>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</si>
  <si>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</si>
  <si>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</si>
  <si>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</si>
  <si>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</si>
  <si>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</si>
  <si>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</si>
  <si>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</si>
  <si>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</si>
  <si>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</si>
  <si>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</si>
  <si>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</si>
  <si>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</si>
  <si>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</si>
  <si>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</si>
  <si>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</si>
  <si>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</si>
  <si>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</si>
  <si>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</si>
  <si>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</si>
  <si>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</si>
  <si>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</si>
  <si>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</si>
  <si>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</si>
  <si>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</si>
  <si>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</si>
  <si>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</si>
  <si>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</si>
  <si>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</si>
  <si>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</si>
  <si>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</si>
  <si>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</si>
  <si>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</si>
  <si>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</si>
  <si>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</si>
  <si>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</si>
  <si>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</si>
  <si>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</si>
  <si>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</si>
  <si>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</si>
  <si>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</si>
  <si>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</si>
  <si>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</si>
  <si>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</si>
  <si>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</si>
  <si>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</si>
  <si>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</si>
  <si>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</si>
  <si>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</si>
  <si>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</si>
  <si>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</si>
  <si>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</si>
  <si>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</si>
  <si>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</si>
  <si>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</si>
  <si>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</si>
  <si>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</si>
  <si>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</si>
  <si>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</si>
  <si>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</si>
  <si>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</si>
  <si>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</si>
  <si>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</si>
  <si>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</si>
  <si>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</si>
  <si>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</si>
  <si>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</si>
  <si>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</si>
  <si>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</si>
  <si>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</si>
  <si>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</si>
  <si>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</si>
  <si>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</si>
  <si>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</si>
  <si>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</si>
  <si>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</si>
  <si>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</si>
  <si>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</si>
  <si>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</si>
  <si>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</si>
  <si>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</si>
  <si>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</si>
  <si>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</si>
  <si>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</si>
  <si>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</si>
  <si>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</si>
  <si>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</si>
  <si>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</si>
  <si>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</si>
  <si>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</si>
  <si>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</si>
  <si>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</si>
  <si>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</si>
  <si>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</si>
  <si>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</si>
  <si>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</si>
  <si>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</si>
  <si>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</si>
  <si>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</si>
  <si>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</si>
  <si>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</si>
  <si>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</si>
  <si>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</si>
  <si>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</si>
  <si>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</si>
  <si>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</si>
  <si>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</si>
  <si>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</si>
  <si>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</si>
  <si>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</si>
  <si>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</si>
  <si>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</si>
  <si>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</si>
  <si>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</si>
  <si>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</si>
  <si>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</si>
  <si>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</si>
  <si>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</si>
  <si>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</si>
  <si>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</si>
  <si>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</si>
  <si>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</si>
  <si>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</si>
  <si>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</si>
  <si>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</si>
  <si>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</si>
  <si>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</si>
  <si>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</si>
  <si>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</si>
  <si>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</si>
  <si>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</si>
  <si>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</si>
  <si>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</si>
  <si>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</si>
  <si>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</si>
  <si>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</si>
  <si>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</si>
  <si>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</si>
  <si>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</si>
  <si>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</si>
  <si>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</si>
  <si>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</si>
  <si>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</si>
  <si>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</si>
  <si>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</si>
  <si>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</si>
  <si>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</si>
  <si>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</si>
  <si>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</si>
  <si>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</si>
  <si>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</si>
  <si>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</si>
  <si>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</si>
  <si>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</si>
  <si>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</si>
  <si>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</si>
  <si>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</si>
  <si>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</si>
  <si>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</si>
  <si>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</si>
  <si>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</si>
  <si>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</si>
  <si>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</si>
  <si>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</si>
  <si>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</si>
  <si>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</si>
  <si>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</si>
  <si>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</si>
  <si>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</si>
  <si>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</si>
  <si>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</si>
  <si>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</si>
  <si>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</si>
  <si>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</si>
  <si>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</si>
  <si>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</si>
  <si>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</si>
  <si>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</si>
  <si>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</si>
  <si>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</si>
  <si>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</si>
  <si>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</si>
  <si>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</si>
  <si>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</si>
  <si>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</si>
  <si>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</si>
  <si>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</si>
  <si>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</si>
  <si>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</si>
  <si>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</si>
  <si>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</si>
  <si>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</si>
  <si>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</si>
  <si>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</si>
  <si>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</si>
  <si>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</si>
  <si>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</si>
  <si>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</si>
  <si>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</si>
  <si>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</si>
  <si>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</si>
  <si>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</si>
  <si>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</si>
  <si>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</si>
  <si>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</si>
  <si>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</si>
  <si>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</si>
  <si>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</si>
  <si>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</si>
  <si>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</si>
  <si>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</si>
  <si>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</si>
  <si>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</si>
  <si>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</si>
  <si>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</si>
  <si>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</si>
  <si>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</si>
  <si>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</si>
  <si>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</si>
  <si>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</si>
  <si>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</si>
  <si>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</si>
  <si>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</si>
  <si>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</si>
  <si>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</si>
  <si>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</si>
  <si>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</si>
  <si>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</si>
  <si>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</si>
  <si>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</si>
  <si>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</si>
  <si>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</si>
  <si>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</si>
  <si>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</si>
  <si>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</si>
  <si>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</si>
  <si>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</si>
  <si>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</si>
  <si>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</si>
  <si>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</si>
  <si>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</si>
  <si>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</si>
  <si>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</si>
  <si>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</si>
  <si>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</si>
  <si>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</si>
  <si>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</si>
  <si>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</si>
  <si>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</si>
  <si>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</si>
  <si>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</si>
  <si>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</si>
  <si>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</si>
  <si>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</si>
  <si>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</si>
  <si>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</si>
  <si>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</si>
  <si>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</si>
  <si>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</si>
  <si>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</si>
  <si>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</si>
  <si>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</si>
  <si>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</si>
  <si>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</si>
  <si>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</si>
  <si>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</si>
  <si>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</si>
  <si>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</si>
  <si>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</si>
  <si>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</si>
  <si>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</si>
  <si>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</si>
  <si>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</si>
  <si>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</si>
  <si>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</si>
  <si>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</si>
  <si>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</si>
  <si>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</si>
  <si>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</si>
  <si>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</si>
  <si>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</si>
  <si>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</si>
  <si>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</si>
  <si>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</si>
  <si>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</si>
  <si>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</si>
  <si>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</si>
  <si>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</si>
  <si>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</si>
  <si>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</si>
  <si>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</si>
  <si>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</si>
  <si>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</si>
  <si>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</si>
  <si>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</si>
  <si>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</si>
  <si>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</si>
  <si>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</si>
  <si>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</si>
  <si>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</si>
  <si>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</si>
  <si>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</si>
  <si>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</si>
  <si>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</si>
  <si>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</si>
  <si>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</si>
  <si>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</si>
  <si>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</si>
  <si>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</si>
  <si>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</si>
  <si>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</si>
  <si>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</si>
  <si>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</si>
  <si>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</si>
  <si>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</si>
  <si>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</si>
  <si>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</si>
  <si>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</si>
  <si>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</si>
  <si>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</si>
  <si>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</si>
  <si>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</si>
  <si>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</si>
  <si>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</si>
  <si>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</si>
  <si>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</si>
  <si>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</si>
  <si>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</si>
  <si>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</si>
  <si>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</si>
  <si>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</si>
  <si>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</si>
  <si>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</si>
  <si>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</si>
  <si>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</si>
  <si>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</si>
  <si>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</si>
  <si>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</si>
  <si>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</si>
  <si>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</si>
  <si>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</si>
  <si>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</si>
  <si>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</si>
  <si>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</si>
  <si>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</si>
  <si>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</si>
  <si>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</si>
  <si>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</si>
  <si>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</si>
  <si>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</si>
  <si>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</si>
  <si>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</si>
  <si>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</si>
  <si>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</si>
  <si>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</si>
  <si>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</si>
  <si>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</si>
  <si>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</si>
  <si>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</si>
  <si>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</si>
  <si>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</si>
  <si>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</si>
  <si>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</si>
  <si>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</si>
  <si>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</si>
  <si>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</si>
  <si>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</si>
  <si>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</si>
  <si>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</si>
  <si>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</si>
  <si>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</si>
  <si>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</si>
  <si>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</si>
  <si>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</si>
  <si>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</si>
  <si>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</si>
  <si>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</si>
  <si>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</si>
  <si>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</si>
  <si>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</si>
  <si>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</si>
  <si>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</si>
  <si>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</si>
  <si>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</si>
  <si>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</si>
  <si>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</si>
  <si>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</si>
  <si>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</si>
  <si>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</si>
  <si>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</si>
  <si>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</si>
  <si>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</si>
  <si>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</si>
  <si>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</si>
  <si>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</si>
  <si>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</si>
  <si>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</si>
  <si>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</si>
  <si>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</si>
  <si>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</si>
  <si>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</si>
  <si>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</si>
  <si>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</si>
  <si>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</si>
  <si>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</si>
  <si>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</si>
  <si>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</si>
  <si>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</si>
  <si>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</si>
  <si>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</si>
  <si>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</si>
  <si>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</si>
  <si>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</si>
  <si>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</si>
  <si>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</si>
  <si>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</si>
  <si>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</si>
  <si>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</si>
  <si>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</si>
  <si>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</si>
  <si>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</si>
  <si>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</si>
  <si>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</si>
  <si>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</si>
  <si>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</si>
  <si>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</si>
  <si>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</si>
  <si>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</si>
  <si>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</si>
  <si>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</si>
  <si>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</si>
  <si>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</si>
  <si>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</si>
  <si>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</si>
  <si>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</si>
  <si>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</si>
  <si>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</si>
  <si>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</si>
  <si>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</si>
  <si>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</si>
  <si>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</si>
  <si>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</si>
  <si>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</si>
  <si>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</si>
  <si>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</si>
  <si>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</si>
  <si>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</si>
  <si>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</si>
  <si>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</si>
  <si>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</si>
  <si>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</si>
  <si>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</si>
  <si>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</si>
  <si>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</si>
  <si>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</si>
  <si>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</si>
  <si>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</si>
  <si>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</si>
  <si>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</si>
  <si>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</si>
  <si>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</si>
  <si>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</si>
  <si>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</si>
  <si>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</si>
  <si>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</si>
  <si>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</si>
  <si>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</si>
  <si>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</si>
  <si>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</si>
  <si>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</si>
  <si>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</si>
  <si>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</si>
  <si>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</si>
  <si>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</si>
  <si>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</si>
  <si>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</si>
  <si>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</si>
  <si>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</si>
  <si>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</si>
  <si>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</si>
  <si>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</si>
  <si>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</si>
  <si>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</si>
  <si>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</si>
  <si>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</si>
  <si>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</si>
  <si>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</si>
  <si>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</si>
  <si>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</si>
  <si>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</si>
  <si>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</si>
  <si>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</si>
  <si>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</si>
  <si>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</si>
  <si>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</si>
  <si>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</si>
  <si>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</si>
  <si>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</si>
  <si>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</si>
  <si>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</si>
  <si>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</si>
  <si>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</si>
  <si>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</si>
  <si>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</si>
  <si>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</si>
  <si>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</si>
  <si>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</si>
  <si>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</si>
  <si>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</si>
  <si>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</si>
  <si>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</si>
  <si>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</si>
  <si>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</si>
  <si>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</si>
  <si>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</si>
  <si>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</si>
  <si>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</si>
  <si>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</si>
  <si>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</si>
  <si>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</si>
  <si>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</si>
  <si>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</si>
  <si>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</si>
  <si>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</si>
  <si>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</si>
  <si>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</si>
  <si>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</si>
  <si>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</si>
  <si>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</si>
  <si>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</si>
  <si>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</si>
  <si>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</si>
  <si>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</si>
  <si>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</si>
  <si>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</si>
  <si>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</si>
  <si>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</si>
  <si>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</si>
  <si>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</si>
  <si>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</si>
  <si>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</si>
  <si>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</si>
  <si>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</si>
  <si>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</si>
  <si>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</si>
  <si>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</si>
  <si>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</si>
  <si>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</si>
  <si>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</si>
  <si>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</si>
  <si>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</si>
  <si>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</si>
  <si>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</si>
  <si>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</si>
  <si>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</si>
  <si>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</si>
  <si>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</si>
  <si>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</si>
  <si>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</si>
  <si>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</si>
  <si>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</si>
  <si>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</si>
  <si>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</si>
  <si>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</si>
  <si>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</si>
  <si>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</si>
  <si>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</si>
  <si>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</si>
  <si>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</si>
  <si>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</si>
  <si>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</si>
  <si>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</si>
  <si>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</si>
  <si>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</si>
  <si>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</si>
  <si>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</si>
  <si>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</si>
  <si>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</si>
  <si>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</si>
  <si>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</si>
  <si>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</si>
  <si>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</si>
  <si>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</si>
  <si>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</si>
  <si>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</si>
  <si>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</si>
  <si>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</si>
  <si>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</si>
  <si>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</si>
  <si>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</si>
  <si>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</si>
  <si>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</si>
  <si>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</si>
  <si>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</si>
  <si>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</si>
  <si>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</si>
  <si>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</si>
  <si>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</si>
  <si>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</si>
  <si>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</si>
  <si>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</si>
  <si>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</si>
  <si>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</si>
  <si>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</si>
  <si>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</si>
  <si>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</si>
  <si>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</si>
  <si>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</si>
  <si>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</si>
  <si>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</si>
  <si>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</si>
  <si>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</si>
  <si>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</si>
  <si>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</si>
  <si>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</si>
  <si>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</si>
  <si>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</si>
  <si>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</si>
  <si>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</si>
  <si>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</si>
  <si>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</si>
  <si>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</si>
  <si>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</si>
  <si>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</si>
  <si>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</si>
  <si>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</si>
  <si>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</si>
  <si>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</si>
  <si>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</si>
  <si>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</si>
  <si>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</si>
  <si>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</si>
  <si>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</si>
  <si>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</si>
  <si>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</si>
  <si>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</si>
  <si>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</si>
  <si>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</si>
  <si>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</si>
  <si>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</si>
  <si>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</si>
  <si>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</si>
  <si>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</si>
  <si>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</si>
  <si>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</si>
  <si>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</si>
  <si>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</si>
  <si>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</si>
  <si>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</si>
  <si>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</si>
  <si>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</si>
  <si>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</si>
  <si>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</si>
  <si>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</si>
  <si>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</si>
  <si>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</si>
  <si>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</si>
  <si>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</si>
  <si>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</si>
  <si>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</si>
  <si>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</si>
  <si>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</si>
  <si>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</si>
  <si>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</si>
  <si>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</si>
  <si>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</si>
  <si>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</si>
  <si>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</si>
  <si>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</si>
  <si>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</si>
  <si>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</si>
  <si>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</si>
  <si>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</si>
  <si>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</si>
  <si>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</si>
  <si>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</si>
  <si>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</si>
  <si>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</si>
  <si>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</si>
  <si>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</si>
  <si>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</si>
  <si>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</si>
  <si>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</si>
  <si>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</si>
  <si>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</si>
  <si>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</si>
  <si>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</si>
  <si>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</si>
  <si>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</si>
  <si>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</si>
  <si>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</si>
  <si>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</si>
  <si>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</si>
  <si>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</si>
  <si>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</si>
  <si>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</si>
  <si>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</si>
  <si>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</si>
  <si>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</si>
  <si>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</si>
  <si>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</si>
  <si>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</si>
  <si>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</si>
  <si>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</si>
  <si>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</si>
  <si>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</si>
  <si>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</si>
  <si>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</si>
  <si>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</si>
  <si>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</si>
  <si>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</si>
  <si>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</si>
  <si>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</si>
  <si>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</si>
  <si>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</si>
  <si>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</si>
  <si>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</si>
  <si>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</si>
  <si>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</si>
  <si>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</si>
  <si>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</si>
  <si>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</si>
  <si>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</si>
  <si>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</si>
  <si>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</si>
  <si>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</si>
  <si>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</si>
  <si>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</si>
  <si>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</si>
  <si>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</si>
  <si>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</si>
  <si>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</si>
  <si>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</si>
  <si>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</si>
  <si>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</si>
  <si>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</si>
  <si>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</si>
  <si>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</si>
  <si>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</si>
  <si>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</si>
  <si>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</si>
  <si>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</si>
  <si>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</si>
  <si>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</si>
  <si>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</si>
  <si>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</si>
  <si>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</si>
  <si>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</si>
  <si>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</si>
  <si>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</si>
  <si>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</si>
  <si>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</si>
  <si>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</si>
  <si>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</si>
  <si>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</si>
  <si>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</si>
  <si>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</si>
  <si>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</si>
  <si>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</si>
  <si>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</si>
  <si>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</si>
  <si>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</si>
  <si>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</si>
  <si>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</si>
  <si>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</si>
  <si>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</si>
  <si>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</si>
  <si>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</si>
  <si>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</si>
  <si>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</si>
  <si>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</si>
  <si>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</si>
  <si>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</si>
  <si>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</si>
  <si>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</si>
  <si>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</si>
  <si>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</si>
  <si>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</si>
  <si>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</si>
  <si>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</si>
  <si>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</si>
  <si>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</si>
  <si>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</si>
  <si>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</si>
  <si>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</si>
  <si>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</si>
  <si>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</si>
  <si>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</si>
  <si>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</si>
  <si>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</si>
  <si>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</si>
  <si>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</si>
  <si>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</si>
  <si>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</si>
  <si>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</si>
  <si>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</si>
  <si>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</si>
  <si>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</si>
  <si>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</si>
  <si>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</si>
  <si>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</si>
  <si>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</si>
  <si>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</si>
  <si>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</si>
  <si>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</si>
  <si>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</si>
  <si>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</si>
  <si>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</si>
  <si>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</si>
  <si>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</si>
  <si>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</si>
  <si>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</si>
  <si>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</si>
  <si>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</si>
  <si>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</si>
  <si>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</si>
  <si>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</si>
  <si>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</si>
  <si>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</si>
  <si>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</si>
  <si>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</si>
  <si>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</si>
  <si>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</si>
  <si>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</si>
  <si>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</si>
  <si>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</si>
  <si>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</si>
  <si>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</si>
  <si>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</si>
  <si>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</si>
  <si>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</si>
  <si>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</si>
  <si>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</si>
  <si>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</si>
  <si>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</si>
  <si>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</si>
  <si>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</si>
  <si>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</si>
  <si>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</si>
  <si>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</si>
  <si>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</si>
  <si>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</si>
  <si>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</si>
  <si>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</si>
  <si>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</si>
  <si>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</si>
  <si>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</si>
  <si>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</si>
  <si>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</si>
  <si>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</si>
  <si>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</si>
  <si>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</si>
  <si>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</si>
  <si>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</si>
  <si>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</si>
  <si>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</si>
  <si>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</si>
  <si>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</si>
  <si>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</si>
  <si>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</si>
  <si>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</si>
  <si>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</si>
  <si>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</si>
  <si>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</si>
  <si>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</si>
  <si>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</si>
  <si>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</si>
  <si>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</si>
  <si>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</si>
  <si>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</si>
  <si>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</si>
  <si>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</si>
  <si>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</si>
  <si>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</si>
  <si>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</si>
  <si>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</si>
  <si>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</si>
  <si>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</si>
  <si>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</si>
  <si>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</si>
  <si>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</si>
  <si>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</si>
  <si>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</si>
  <si>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</si>
  <si>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</si>
  <si>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</si>
  <si>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</si>
  <si>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</si>
  <si>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</si>
  <si>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</si>
  <si>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</si>
  <si>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</si>
  <si>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</si>
  <si>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</si>
  <si>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</si>
  <si>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</si>
  <si>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</si>
  <si>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</si>
  <si>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</si>
  <si>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</si>
  <si>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</si>
  <si>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</si>
  <si>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</si>
  <si>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</si>
  <si>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</si>
  <si>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</si>
  <si>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</si>
  <si>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</si>
  <si>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</si>
  <si>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</si>
  <si>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</si>
  <si>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</si>
  <si>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</si>
  <si>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</si>
  <si>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</si>
  <si>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</si>
  <si>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</si>
  <si>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</si>
  <si>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</si>
  <si>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</si>
  <si>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</si>
  <si>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</si>
  <si>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</si>
  <si>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</si>
  <si>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</si>
  <si>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</si>
  <si>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</si>
  <si>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</si>
  <si>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</si>
  <si>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</si>
  <si>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</si>
  <si>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</si>
  <si>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</si>
  <si>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</si>
  <si>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</si>
  <si>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</si>
  <si>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</si>
  <si>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</si>
  <si>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</si>
  <si>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</si>
  <si>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</si>
  <si>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</si>
  <si>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</si>
  <si>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</si>
  <si>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</si>
  <si>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</si>
  <si>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</si>
  <si>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</si>
  <si>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</si>
  <si>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</si>
  <si>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</si>
  <si>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</si>
  <si>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</si>
  <si>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</si>
  <si>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</si>
  <si>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</si>
  <si>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</si>
  <si>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</si>
  <si>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</si>
  <si>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</si>
  <si>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</si>
  <si>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</si>
  <si>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</si>
  <si>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</si>
  <si>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</si>
  <si>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</si>
  <si>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</si>
  <si>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</si>
  <si>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</si>
  <si>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</si>
  <si>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</si>
  <si>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</si>
  <si>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</si>
  <si>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</si>
  <si>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</si>
  <si>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</si>
  <si>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</si>
  <si>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</si>
  <si>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</si>
  <si>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</si>
  <si>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</si>
  <si>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</si>
  <si>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</si>
  <si>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</si>
  <si>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</si>
  <si>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</si>
  <si>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</si>
  <si>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</si>
  <si>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</si>
  <si>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</si>
  <si>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</si>
  <si>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</si>
  <si>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</si>
  <si>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</si>
  <si>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</si>
  <si>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</si>
  <si>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</si>
  <si>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</si>
  <si>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</si>
  <si>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</si>
  <si>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</si>
  <si>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</si>
  <si>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</si>
  <si>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</si>
  <si>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</si>
  <si>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</si>
  <si>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</si>
  <si>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</si>
  <si>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</si>
  <si>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</si>
  <si>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</si>
  <si>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</si>
  <si>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</si>
  <si>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</si>
  <si>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</si>
  <si>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</si>
  <si>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</si>
  <si>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</si>
  <si>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</si>
  <si>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</si>
  <si>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</si>
  <si>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</si>
  <si>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</si>
  <si>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</si>
  <si>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</si>
  <si>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</si>
  <si>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</si>
  <si>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</si>
  <si>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</si>
  <si>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</si>
  <si>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</si>
  <si>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</si>
  <si>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</si>
  <si>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</si>
  <si>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</si>
  <si>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</si>
  <si>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</si>
  <si>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</si>
  <si>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</si>
  <si>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</si>
  <si>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</si>
  <si>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</si>
  <si>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</si>
  <si>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</si>
  <si>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</si>
  <si>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</si>
  <si>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</si>
  <si>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</si>
  <si>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</si>
  <si>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</si>
  <si>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</si>
  <si>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</si>
  <si>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</si>
  <si>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</si>
  <si>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</si>
  <si>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</si>
  <si>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</si>
  <si>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</si>
  <si>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</si>
  <si>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</si>
  <si>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</si>
  <si>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</si>
  <si>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</si>
  <si>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</si>
  <si>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</si>
  <si>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</si>
  <si>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</si>
  <si>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</si>
  <si>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</si>
  <si>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</si>
  <si>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</si>
  <si>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</si>
  <si>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</si>
  <si>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</si>
  <si>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</si>
  <si>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</si>
  <si>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</si>
  <si>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</si>
  <si>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</si>
  <si>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</si>
  <si>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</si>
  <si>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</si>
  <si>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</si>
  <si>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</si>
  <si>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</si>
  <si>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</si>
  <si>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</si>
  <si>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</si>
  <si>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</si>
  <si>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</si>
  <si>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</si>
  <si>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</si>
  <si>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</si>
  <si>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</si>
  <si>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</si>
  <si>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</si>
  <si>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</si>
  <si>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</si>
  <si>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</si>
  <si>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</si>
  <si>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</si>
  <si>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</si>
  <si>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</si>
  <si>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</si>
  <si>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</si>
  <si>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</si>
  <si>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</si>
  <si>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</si>
  <si>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</si>
  <si>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</si>
  <si>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</si>
  <si>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</si>
  <si>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</si>
  <si>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</si>
  <si>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</si>
  <si>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</si>
  <si>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</si>
  <si>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</si>
  <si>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</si>
  <si>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</si>
  <si>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</si>
  <si>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</si>
  <si>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</si>
  <si>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</si>
  <si>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</si>
  <si>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</si>
  <si>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</si>
  <si>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</si>
  <si>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</si>
  <si>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</si>
  <si>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</si>
  <si>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</si>
  <si>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</si>
  <si>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</si>
  <si>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</si>
  <si>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</si>
  <si>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</si>
  <si>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</si>
  <si>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</si>
  <si>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</si>
  <si>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</si>
  <si>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</si>
  <si>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</si>
  <si>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</si>
  <si>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</si>
  <si>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</si>
  <si>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</si>
  <si>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</si>
  <si>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</si>
  <si>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</si>
  <si>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</si>
  <si>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</si>
  <si>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</si>
  <si>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</si>
  <si>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</si>
  <si>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</si>
  <si>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</si>
  <si>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</si>
  <si>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</si>
  <si>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</si>
  <si>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</si>
  <si>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</si>
  <si>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</si>
  <si>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</si>
  <si>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</si>
  <si>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</si>
  <si>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</si>
  <si>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</si>
  <si>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</si>
  <si>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</si>
  <si>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</si>
  <si>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</si>
  <si>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</si>
  <si>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</si>
  <si>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</si>
  <si>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</si>
  <si>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</si>
  <si>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</si>
  <si>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</si>
  <si>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</si>
  <si>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</si>
  <si>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</si>
  <si>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</si>
  <si>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</si>
  <si>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</si>
  <si>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</si>
  <si>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</si>
  <si>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</si>
  <si>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</si>
  <si>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</si>
  <si>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</si>
  <si>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</si>
  <si>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</si>
  <si>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</si>
  <si>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</si>
  <si>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</si>
  <si>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</si>
  <si>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</si>
  <si>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</si>
  <si>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</si>
  <si>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</si>
  <si>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</si>
  <si>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</si>
  <si>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</si>
  <si>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</si>
  <si>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</si>
  <si>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</si>
  <si>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</si>
  <si>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</si>
  <si>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</si>
  <si>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</si>
  <si>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</si>
  <si>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</si>
  <si>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</si>
  <si>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</si>
  <si>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</si>
  <si>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</si>
  <si>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</si>
  <si>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</si>
  <si>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</si>
  <si>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</si>
  <si>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</si>
  <si>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</si>
  <si>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</si>
  <si>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</si>
  <si>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</si>
  <si>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</si>
  <si>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</si>
  <si>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</si>
  <si>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</si>
  <si>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</si>
  <si>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</si>
  <si>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</si>
  <si>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</si>
  <si>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</si>
  <si>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</si>
  <si>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</si>
  <si>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</si>
  <si>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</si>
  <si>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</si>
  <si>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</si>
  <si>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</si>
  <si>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</si>
  <si>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</si>
  <si>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</si>
  <si>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</si>
  <si>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</si>
  <si>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</si>
  <si>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</si>
  <si>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</si>
  <si>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</si>
  <si>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</si>
  <si>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</si>
  <si>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</si>
  <si>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</si>
  <si>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</si>
  <si>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</si>
  <si>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</si>
  <si>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</si>
  <si>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</si>
  <si>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</si>
  <si>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</si>
  <si>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</si>
  <si>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</si>
  <si>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</si>
  <si>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</si>
  <si>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</si>
  <si>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</si>
  <si>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</si>
  <si>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</si>
  <si>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</si>
  <si>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</si>
  <si>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</si>
  <si>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</si>
  <si>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</si>
  <si>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</si>
  <si>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</si>
  <si>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</si>
  <si>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</si>
  <si>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</si>
  <si>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</si>
  <si>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</si>
  <si>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</si>
  <si>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</si>
  <si>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</si>
  <si>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</si>
  <si>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</si>
  <si>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</si>
  <si>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</si>
  <si>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</si>
  <si>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</si>
  <si>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</si>
  <si>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</si>
  <si>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</si>
  <si>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</si>
  <si>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</si>
  <si>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</si>
  <si>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</si>
  <si>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</si>
  <si>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</si>
  <si>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</si>
  <si>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</si>
  <si>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</si>
  <si>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</si>
  <si>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</si>
  <si>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</si>
  <si>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</si>
  <si>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</si>
  <si>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</si>
  <si>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</si>
  <si>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</si>
  <si>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</si>
  <si>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</si>
  <si>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</si>
  <si>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</si>
  <si>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</si>
  <si>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</si>
  <si>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</si>
  <si>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</si>
  <si>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</si>
  <si>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</si>
  <si>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</si>
  <si>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</si>
  <si>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</si>
  <si>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</si>
  <si>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</si>
  <si>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</si>
  <si>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</si>
  <si>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</si>
  <si>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</si>
  <si>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</si>
  <si>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</si>
  <si>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</si>
  <si>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</si>
  <si>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</si>
  <si>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</si>
  <si>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</si>
  <si>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</si>
  <si>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</si>
  <si>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</si>
  <si>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</si>
  <si>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</si>
  <si>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</si>
  <si>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</si>
  <si>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</si>
  <si>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</si>
  <si>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</si>
  <si>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</si>
  <si>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</si>
  <si>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</si>
  <si>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</si>
  <si>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</si>
  <si>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</si>
  <si>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</si>
  <si>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</si>
  <si>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</si>
  <si>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</si>
  <si>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</si>
  <si>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</si>
  <si>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</si>
  <si>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</si>
  <si>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</si>
  <si>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</si>
  <si>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</si>
  <si>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</si>
  <si>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</si>
  <si>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</si>
  <si>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</si>
  <si>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</si>
  <si>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</si>
  <si>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</si>
  <si>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</si>
  <si>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</si>
  <si>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</si>
  <si>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</si>
  <si>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</si>
  <si>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</si>
  <si>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</si>
  <si>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</si>
  <si>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</si>
  <si>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</si>
  <si>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</si>
  <si>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</si>
  <si>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</si>
  <si>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</si>
  <si>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</si>
  <si>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</si>
  <si>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</si>
  <si>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</si>
  <si>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</si>
  <si>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</si>
  <si>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</si>
  <si>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</si>
  <si>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</si>
  <si>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</si>
  <si>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</si>
  <si>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</si>
  <si>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</si>
  <si>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</si>
  <si>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</si>
  <si>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</si>
  <si>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</si>
  <si>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</si>
  <si>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</si>
  <si>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</si>
  <si>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</si>
  <si>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</si>
  <si>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</si>
  <si>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</si>
  <si>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</si>
  <si>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</si>
  <si>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</si>
  <si>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</si>
  <si>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</si>
  <si>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</si>
  <si>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</si>
  <si>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</si>
  <si>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</si>
  <si>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</si>
  <si>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</si>
  <si>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</si>
  <si>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</si>
  <si>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</si>
  <si>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</si>
  <si>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</si>
  <si>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</si>
  <si>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</si>
  <si>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</si>
  <si>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</si>
  <si>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</si>
  <si>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</si>
  <si>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</si>
  <si>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</si>
  <si>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</si>
  <si>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</si>
  <si>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</si>
  <si>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</si>
  <si>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</si>
  <si>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</si>
  <si>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</si>
  <si>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</si>
  <si>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</si>
  <si>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</si>
  <si>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</si>
  <si>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</si>
  <si>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</si>
  <si>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</si>
  <si>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</si>
  <si>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</si>
  <si>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</si>
  <si>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</si>
  <si>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</si>
  <si>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</si>
  <si>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</si>
  <si>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</si>
  <si>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</si>
  <si>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</si>
  <si>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</si>
  <si>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</si>
  <si>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</si>
  <si>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</si>
  <si>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</si>
  <si>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</si>
  <si>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</si>
  <si>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</si>
  <si>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</si>
  <si>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</si>
  <si>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</si>
  <si>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</si>
  <si>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</si>
  <si>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</si>
  <si>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</si>
  <si>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</si>
  <si>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</si>
  <si>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</si>
  <si>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</si>
  <si>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</si>
  <si>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</si>
  <si>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</si>
  <si>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</si>
  <si>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</si>
  <si>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</si>
  <si>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</si>
  <si>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</si>
  <si>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</si>
  <si>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</si>
  <si>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</si>
  <si>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</si>
  <si>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</si>
  <si>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</si>
  <si>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</si>
  <si>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</si>
  <si>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</si>
  <si>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</si>
  <si>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</si>
  <si>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</si>
  <si>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</si>
  <si>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</si>
  <si>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</si>
  <si>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</si>
  <si>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</si>
  <si>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</si>
  <si>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</si>
  <si>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</si>
  <si>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</si>
  <si>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</si>
  <si>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</si>
  <si>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</si>
  <si>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</si>
  <si>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</si>
  <si>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</si>
  <si>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</si>
  <si>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</si>
  <si>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</si>
  <si>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</si>
  <si>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</si>
  <si>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</si>
  <si>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</si>
  <si>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</si>
  <si>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</si>
  <si>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</si>
  <si>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</si>
  <si>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</si>
  <si>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</si>
  <si>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</si>
  <si>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</si>
  <si>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</si>
  <si>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</si>
  <si>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</si>
  <si>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</si>
  <si>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</si>
  <si>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</si>
  <si>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</si>
  <si>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</si>
  <si>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</si>
  <si>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</si>
  <si>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</si>
  <si>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</si>
  <si>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</si>
  <si>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</si>
  <si>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</si>
  <si>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</si>
  <si>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</si>
  <si>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</si>
  <si>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</si>
  <si>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</si>
  <si>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</si>
  <si>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</si>
  <si>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</si>
  <si>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</si>
  <si>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</si>
  <si>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</si>
  <si>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</si>
  <si>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</si>
  <si>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</si>
  <si>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</si>
  <si>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</si>
  <si>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</si>
  <si>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</si>
  <si>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</si>
  <si>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</si>
  <si>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</si>
  <si>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</si>
  <si>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</si>
  <si>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</si>
  <si>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</si>
  <si>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</si>
  <si>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</si>
  <si>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</si>
  <si>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</si>
  <si>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</si>
  <si>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</si>
  <si>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</si>
  <si>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</si>
  <si>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</si>
  <si>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</si>
  <si>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</si>
  <si>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</si>
  <si>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</si>
  <si>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</si>
  <si>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</si>
  <si>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</si>
  <si>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</si>
  <si>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</si>
  <si>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</si>
  <si>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</si>
  <si>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</si>
  <si>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</si>
  <si>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</si>
  <si>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</si>
  <si>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</si>
  <si>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</si>
  <si>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</si>
  <si>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</si>
  <si>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</si>
  <si>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</si>
  <si>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</si>
  <si>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</si>
  <si>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</si>
  <si>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</si>
  <si>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</si>
  <si>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</si>
  <si>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</si>
  <si>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</si>
  <si>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</si>
  <si>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</si>
  <si>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</si>
  <si>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</si>
  <si>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</si>
  <si>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</si>
  <si>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</si>
  <si>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</si>
  <si>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</si>
  <si>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</si>
  <si>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</si>
  <si>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</si>
  <si>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</si>
  <si>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</si>
  <si>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</si>
  <si>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</si>
  <si>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</si>
  <si>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</si>
  <si>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</si>
  <si>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</si>
  <si>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</si>
  <si>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</si>
  <si>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</si>
  <si>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</si>
  <si>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</si>
  <si>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</si>
  <si>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</si>
  <si>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</si>
  <si>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</si>
  <si>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</si>
  <si>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</si>
  <si>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</si>
  <si>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</si>
  <si>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</si>
  <si>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</si>
  <si>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</si>
  <si>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</si>
  <si>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</si>
  <si>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</si>
  <si>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</si>
  <si>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</si>
  <si>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</si>
  <si>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</si>
  <si>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</si>
  <si>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</si>
  <si>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</si>
  <si>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</si>
  <si>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</si>
  <si>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</si>
  <si>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</si>
  <si>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</si>
  <si>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</si>
  <si>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</si>
  <si>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</si>
  <si>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</si>
  <si>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</si>
  <si>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</si>
  <si>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</si>
  <si>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</si>
  <si>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</si>
  <si>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</si>
  <si>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</si>
  <si>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</si>
  <si>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</si>
  <si>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</si>
  <si>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</si>
  <si>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</si>
  <si>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</si>
  <si>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</si>
  <si>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</si>
  <si>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</si>
  <si>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</si>
  <si>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</si>
  <si>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</si>
  <si>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</si>
  <si>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</si>
  <si>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</si>
  <si>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</si>
  <si>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</si>
  <si>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</si>
  <si>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</si>
  <si>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</si>
  <si>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</si>
  <si>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</si>
  <si>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</si>
  <si>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</si>
  <si>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</si>
  <si>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</si>
  <si>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</si>
  <si>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</si>
  <si>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</si>
  <si>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</si>
  <si>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</si>
  <si>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</si>
  <si>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</si>
  <si>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</si>
  <si>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</si>
  <si>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</si>
  <si>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</si>
  <si>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</si>
  <si>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</si>
  <si>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</si>
  <si>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</si>
  <si>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</si>
  <si>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</si>
  <si>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</si>
  <si>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</si>
  <si>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</si>
  <si>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</si>
  <si>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</si>
  <si>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</si>
  <si>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</si>
  <si>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</si>
  <si>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</si>
  <si>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</si>
  <si>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</si>
  <si>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</si>
  <si>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</si>
  <si>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</si>
  <si>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</si>
  <si>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</si>
  <si>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</si>
  <si>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</si>
  <si>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</si>
  <si>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</si>
  <si>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</si>
  <si>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</si>
  <si>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</si>
  <si>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</si>
  <si>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</si>
  <si>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</si>
  <si>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</si>
  <si>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</si>
  <si>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</si>
  <si>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</si>
  <si>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</si>
  <si>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</si>
  <si>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</si>
  <si>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</si>
  <si>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</si>
  <si>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</si>
  <si>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</si>
  <si>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</si>
  <si>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</si>
  <si>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</si>
  <si>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</si>
  <si>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</si>
  <si>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</si>
  <si>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</si>
  <si>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</si>
  <si>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</si>
  <si>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</si>
  <si>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</si>
  <si>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</si>
  <si>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</si>
  <si>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</si>
  <si>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</si>
  <si>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</si>
  <si>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</si>
  <si>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</si>
  <si>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</si>
  <si>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</si>
  <si>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</si>
  <si>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</si>
  <si>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</si>
  <si>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</si>
  <si>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</si>
  <si>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</si>
  <si>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</si>
  <si>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</si>
  <si>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</si>
  <si>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</si>
  <si>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</si>
  <si>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</si>
  <si>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</si>
  <si>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</si>
  <si>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</si>
  <si>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</si>
  <si>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</si>
  <si>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</si>
  <si>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</si>
  <si>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</si>
  <si>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</si>
  <si>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</si>
  <si>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</si>
  <si>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</si>
  <si>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</si>
  <si>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</si>
  <si>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</si>
  <si>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</si>
  <si>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</si>
  <si>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</si>
  <si>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</si>
  <si>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</si>
  <si>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</si>
  <si>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</si>
  <si>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</si>
  <si>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</si>
  <si>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</si>
  <si>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</si>
  <si>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</si>
  <si>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</si>
  <si>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</si>
  <si>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</si>
  <si>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</si>
  <si>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</si>
  <si>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</si>
  <si>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</si>
  <si>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</si>
  <si>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</si>
  <si>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</si>
  <si>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</si>
  <si>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</si>
  <si>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</si>
  <si>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</si>
  <si>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</si>
  <si>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</si>
  <si>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</si>
  <si>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</si>
  <si>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</si>
  <si>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</si>
  <si>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</si>
  <si>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</si>
  <si>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</si>
  <si>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</si>
  <si>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</si>
  <si>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</si>
  <si>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</si>
  <si>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</si>
  <si>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</si>
  <si>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</si>
  <si>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</si>
  <si>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</si>
  <si>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</si>
  <si>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</si>
  <si>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</si>
  <si>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</si>
  <si>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</si>
  <si>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</si>
  <si>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</si>
  <si>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</si>
  <si>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</si>
  <si>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</si>
  <si>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</si>
  <si>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</si>
  <si>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</si>
  <si>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</si>
  <si>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</si>
  <si>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</si>
  <si>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</si>
  <si>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</si>
  <si>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</si>
  <si>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</si>
  <si>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</si>
  <si>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</si>
  <si>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</si>
  <si>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</si>
  <si>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</si>
  <si>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</si>
  <si>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</si>
  <si>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</si>
  <si>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</si>
  <si>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</si>
  <si>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</si>
  <si>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</si>
  <si>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</si>
  <si>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</si>
  <si>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</si>
  <si>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</si>
  <si>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</si>
  <si>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</si>
  <si>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</si>
  <si>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</si>
  <si>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</si>
  <si>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</si>
  <si>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</si>
  <si>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</si>
  <si>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</si>
  <si>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</si>
  <si>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</si>
  <si>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</si>
  <si>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</si>
  <si>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</si>
  <si>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</si>
  <si>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</si>
  <si>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</si>
  <si>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</si>
  <si>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</si>
  <si>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</si>
  <si>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</si>
  <si>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</si>
  <si>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</si>
  <si>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</si>
  <si>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</si>
  <si>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</si>
  <si>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</si>
  <si>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</si>
  <si>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</si>
  <si>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</si>
  <si>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</si>
  <si>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</si>
  <si>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</si>
  <si>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</si>
  <si>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</si>
  <si>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</si>
  <si>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</si>
  <si>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</si>
  <si>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</si>
  <si>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</si>
  <si>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</si>
  <si>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</si>
  <si>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</si>
  <si>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</si>
  <si>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</si>
  <si>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</si>
  <si>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</si>
  <si>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</si>
  <si>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</si>
  <si>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</si>
  <si>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</si>
  <si>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</si>
  <si>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</si>
  <si>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</si>
  <si>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</si>
  <si>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</si>
  <si>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</si>
  <si>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</si>
  <si>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</si>
  <si>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</si>
  <si>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</si>
  <si>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</si>
  <si>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</si>
  <si>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</si>
  <si>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</si>
  <si>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</si>
  <si>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</si>
  <si>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</si>
  <si>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</si>
  <si>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</si>
  <si>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</si>
  <si>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</si>
  <si>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</si>
  <si>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</si>
  <si>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</si>
  <si>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</si>
  <si>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</si>
  <si>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</si>
  <si>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</si>
  <si>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</si>
  <si>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</si>
  <si>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</si>
  <si>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</si>
  <si>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</si>
  <si>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</si>
  <si>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</si>
  <si>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</si>
  <si>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</si>
  <si>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</si>
  <si>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</si>
  <si>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</si>
  <si>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</si>
  <si>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</si>
  <si>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</si>
  <si>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</si>
  <si>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</si>
  <si>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</si>
  <si>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</si>
  <si>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</si>
  <si>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</si>
  <si>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</si>
  <si>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</si>
  <si>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</si>
  <si>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</si>
  <si>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</si>
  <si>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</si>
  <si>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</si>
  <si>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</si>
  <si>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</si>
  <si>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</si>
  <si>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</si>
  <si>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</si>
  <si>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</si>
  <si>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</si>
  <si>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</si>
  <si>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</si>
  <si>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</si>
  <si>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</si>
  <si>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</si>
  <si>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</si>
  <si>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</si>
  <si>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</si>
  <si>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</si>
  <si>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</si>
  <si>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</si>
  <si>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</si>
  <si>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</si>
  <si>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</si>
  <si>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</si>
  <si>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</si>
  <si>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</si>
  <si>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</si>
  <si>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</si>
  <si>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</si>
  <si>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</si>
  <si>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</si>
  <si>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</si>
  <si>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</si>
  <si>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</si>
  <si>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</si>
  <si>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</si>
  <si>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</si>
  <si>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</si>
  <si>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</si>
  <si>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</si>
  <si>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</si>
  <si>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</si>
  <si>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</si>
  <si>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</si>
  <si>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</si>
  <si>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</si>
  <si>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</si>
  <si>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</si>
  <si>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</si>
  <si>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</si>
  <si>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</si>
  <si>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</si>
  <si>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</si>
  <si>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</si>
  <si>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</si>
  <si>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</si>
  <si>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</si>
  <si>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</si>
  <si>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</si>
  <si>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</si>
  <si>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</si>
  <si>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</si>
  <si>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</si>
  <si>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</si>
  <si>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</si>
  <si>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</si>
  <si>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</si>
  <si>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</si>
  <si>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</si>
  <si>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</si>
  <si>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</si>
  <si>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</si>
  <si>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</si>
  <si>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</si>
  <si>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</si>
  <si>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</si>
  <si>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</si>
  <si>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</si>
  <si>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</si>
  <si>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</si>
  <si>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</si>
  <si>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</si>
  <si>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</si>
  <si>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</si>
  <si>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</si>
  <si>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</si>
  <si>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</si>
  <si>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</si>
  <si>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</si>
  <si>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</si>
  <si>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</si>
  <si>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</si>
  <si>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</si>
  <si>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</si>
  <si>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</si>
  <si>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</si>
  <si>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</si>
  <si>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</si>
  <si>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</si>
  <si>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</si>
  <si>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</si>
  <si>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</si>
  <si>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</si>
  <si>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</si>
  <si>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</si>
  <si>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</si>
  <si>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</si>
  <si>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</si>
  <si>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</si>
  <si>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</si>
  <si>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</si>
  <si>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</si>
  <si>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</si>
  <si>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</si>
  <si>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</si>
  <si>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</si>
  <si>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</si>
  <si>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</si>
  <si>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</si>
  <si>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</si>
  <si>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</si>
  <si>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</si>
  <si>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</si>
  <si>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</si>
  <si>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</si>
  <si>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</si>
  <si>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</si>
  <si>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</si>
  <si>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</si>
  <si>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</si>
  <si>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</si>
  <si>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</si>
  <si>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</si>
  <si>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</si>
  <si>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</si>
  <si>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</si>
  <si>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</si>
  <si>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</si>
  <si>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</si>
  <si>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</si>
  <si>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</si>
  <si>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</si>
  <si>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</si>
  <si>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</si>
  <si>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</si>
  <si>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</si>
  <si>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</si>
  <si>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</si>
  <si>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</si>
  <si>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</si>
  <si>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</si>
  <si>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</si>
  <si>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</si>
  <si>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</si>
  <si>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</si>
  <si>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</si>
  <si>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</si>
  <si>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</si>
  <si>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</si>
  <si>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</si>
  <si>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</si>
  <si>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</si>
  <si>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</si>
  <si>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</si>
  <si>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</si>
  <si>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</si>
  <si>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</si>
  <si>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</si>
  <si>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</si>
  <si>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</si>
  <si>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</si>
  <si>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</si>
  <si>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</si>
  <si>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</si>
  <si>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</si>
  <si>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</si>
  <si>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</si>
  <si>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</si>
  <si>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</si>
  <si>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</si>
  <si>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</si>
  <si>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</si>
  <si>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</si>
  <si>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</si>
  <si>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</si>
  <si>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</si>
  <si>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</si>
  <si>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</si>
  <si>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</si>
  <si>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</si>
  <si>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</si>
  <si>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</si>
  <si>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</si>
  <si>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</si>
  <si>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</si>
  <si>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</si>
  <si>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</si>
  <si>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</si>
  <si>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</si>
  <si>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</si>
  <si>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</si>
  <si>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</si>
  <si>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</si>
  <si>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</si>
  <si>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</si>
  <si>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</si>
  <si>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</si>
  <si>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</si>
  <si>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</si>
  <si>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</si>
  <si>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</si>
  <si>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</si>
  <si>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</si>
  <si>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</si>
  <si>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</si>
  <si>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</si>
  <si>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</si>
  <si>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</si>
  <si>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</si>
  <si>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</si>
  <si>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</si>
  <si>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</si>
  <si>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</si>
  <si>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</si>
  <si>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</si>
  <si>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</si>
  <si>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</si>
  <si>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</si>
  <si>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</si>
  <si>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</si>
  <si>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</si>
  <si>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</si>
  <si>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</si>
  <si>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</si>
  <si>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</si>
  <si>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</si>
  <si>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</si>
  <si>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</si>
  <si>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</si>
  <si>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</si>
  <si>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</si>
  <si>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</si>
  <si>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</si>
  <si>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</si>
  <si>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</si>
  <si>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</si>
  <si>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</si>
  <si>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</si>
  <si>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</si>
  <si>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</si>
  <si>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</si>
  <si>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</si>
  <si>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</si>
  <si>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</si>
  <si>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</si>
  <si>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</si>
  <si>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</si>
  <si>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</si>
  <si>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</si>
  <si>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</si>
  <si>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</si>
  <si>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</si>
  <si>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</si>
  <si>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</si>
  <si>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</si>
  <si>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</si>
  <si>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</si>
  <si>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</si>
  <si>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</si>
  <si>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</si>
  <si>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</si>
  <si>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</si>
  <si>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</si>
  <si>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</si>
  <si>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</si>
  <si>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</si>
  <si>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</si>
  <si>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</si>
  <si>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</si>
  <si>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</si>
  <si>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</si>
  <si>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</si>
  <si>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</si>
  <si>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</si>
  <si>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</si>
  <si>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</si>
  <si>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</si>
  <si>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</si>
  <si>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</si>
  <si>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</si>
  <si>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</si>
  <si>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</si>
  <si>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</si>
  <si>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</si>
  <si>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</si>
  <si>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</si>
  <si>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</si>
  <si>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</si>
  <si>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</si>
  <si>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</si>
  <si>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</si>
  <si>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</si>
  <si>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</si>
  <si>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</si>
  <si>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</si>
  <si>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</si>
  <si>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</si>
  <si>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</si>
  <si>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</si>
  <si>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</si>
  <si>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</si>
  <si>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</si>
  <si>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</si>
  <si>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</si>
  <si>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</si>
  <si>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</si>
  <si>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</si>
  <si>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</si>
  <si>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</si>
  <si>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</si>
  <si>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</si>
  <si>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</si>
  <si>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</si>
  <si>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</si>
  <si>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</si>
  <si>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</si>
  <si>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</si>
  <si>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</si>
  <si>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</si>
  <si>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</si>
  <si>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</si>
  <si>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</si>
  <si>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</si>
  <si>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</si>
  <si>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</si>
  <si>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</si>
  <si>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</si>
  <si>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</si>
  <si>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</si>
  <si>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</si>
  <si>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</si>
  <si>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</si>
  <si>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</si>
  <si>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</si>
  <si>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</si>
  <si>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</si>
  <si>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</si>
  <si>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</si>
  <si>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</si>
  <si>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</si>
  <si>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</si>
  <si>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</si>
  <si>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</si>
  <si>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</si>
  <si>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</si>
  <si>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</si>
  <si>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</si>
  <si>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</si>
  <si>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</si>
  <si>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</si>
  <si>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</si>
  <si>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</si>
  <si>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</si>
  <si>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</si>
  <si>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</si>
  <si>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</si>
  <si>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</si>
  <si>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</si>
  <si>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</si>
  <si>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</si>
  <si>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</si>
  <si>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</si>
  <si>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</si>
  <si>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</si>
  <si>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</si>
  <si>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</si>
  <si>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</si>
  <si>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</si>
  <si>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</si>
  <si>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</si>
  <si>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</si>
  <si>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</si>
  <si>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</si>
  <si>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</si>
  <si>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</si>
  <si>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</si>
  <si>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</si>
  <si>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</si>
  <si>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</si>
  <si>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</si>
  <si>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</si>
  <si>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</si>
  <si>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</si>
  <si>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</si>
  <si>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</si>
  <si>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</si>
  <si>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</si>
  <si>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</si>
  <si>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</si>
  <si>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</si>
  <si>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</si>
  <si>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</si>
  <si>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</si>
  <si>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</si>
  <si>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</si>
  <si>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</si>
  <si>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</si>
  <si>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</si>
  <si>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</si>
  <si>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</si>
  <si>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</si>
  <si>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</si>
  <si>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</si>
  <si>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</si>
  <si>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</si>
  <si>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</si>
  <si>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</si>
  <si>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</si>
  <si>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</si>
  <si>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</si>
  <si>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</si>
  <si>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</si>
  <si>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</si>
  <si>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</si>
  <si>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</si>
  <si>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</si>
  <si>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</si>
  <si>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</si>
  <si>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</si>
  <si>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</si>
  <si>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</si>
  <si>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</si>
  <si>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</si>
  <si>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</si>
  <si>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</si>
  <si>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</si>
  <si>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</si>
  <si>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</si>
  <si>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</si>
  <si>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</si>
  <si>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</si>
  <si>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</si>
  <si>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</si>
  <si>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</si>
  <si>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</si>
  <si>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</si>
  <si>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</si>
  <si>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</si>
  <si>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</si>
  <si>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</si>
  <si>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</si>
  <si>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</si>
  <si>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</si>
  <si>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</si>
  <si>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</si>
  <si>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</si>
  <si>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</si>
  <si>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</si>
  <si>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</si>
  <si>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</si>
  <si>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</si>
  <si>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</si>
  <si>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</si>
  <si>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</si>
  <si>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</si>
  <si>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</si>
  <si>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</si>
  <si>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</si>
  <si>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</si>
  <si>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</si>
  <si>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</si>
  <si>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</si>
  <si>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</si>
  <si>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</si>
  <si>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</si>
  <si>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</si>
  <si>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</si>
  <si>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</si>
  <si>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</si>
  <si>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</si>
  <si>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</si>
  <si>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</si>
  <si>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</si>
  <si>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</si>
  <si>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</si>
  <si>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</si>
  <si>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</si>
  <si>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</si>
  <si>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</si>
  <si>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</si>
  <si>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</si>
  <si>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</si>
  <si>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</si>
  <si>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</si>
  <si>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</si>
  <si>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</si>
  <si>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</si>
  <si>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</si>
  <si>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</si>
  <si>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</si>
  <si>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</si>
  <si>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</si>
  <si>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</si>
  <si>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</si>
  <si>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</si>
  <si>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</si>
  <si>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</si>
  <si>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</si>
  <si>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</si>
  <si>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</si>
  <si>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</si>
  <si>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</si>
  <si>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</si>
  <si>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</si>
  <si>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</si>
  <si>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</si>
  <si>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</si>
  <si>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</si>
  <si>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</si>
  <si>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</si>
  <si>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</si>
  <si>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</si>
  <si>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</si>
  <si>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</si>
  <si>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</si>
  <si>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</si>
  <si>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</si>
  <si>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</si>
  <si>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</si>
  <si>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</si>
  <si>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</si>
  <si>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</si>
  <si>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</si>
  <si>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</si>
  <si>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</si>
  <si>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</si>
  <si>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</si>
  <si>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</si>
  <si>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</si>
  <si>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</si>
  <si>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</si>
  <si>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</si>
  <si>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</si>
  <si>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</si>
  <si>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</si>
  <si>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</si>
  <si>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</si>
  <si>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</si>
  <si>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</si>
  <si>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</si>
  <si>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</si>
  <si>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</si>
  <si>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</si>
  <si>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</si>
  <si>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</si>
  <si>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</si>
  <si>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</si>
  <si>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</si>
  <si>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</si>
  <si>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</si>
  <si>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</si>
  <si>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</si>
  <si>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</si>
  <si>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</si>
  <si>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</si>
  <si>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</si>
  <si>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</si>
  <si>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</si>
  <si>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</si>
  <si>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</si>
  <si>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</si>
  <si>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</si>
  <si>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</si>
  <si>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</si>
  <si>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</si>
  <si>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</si>
  <si>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</si>
  <si>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</si>
  <si>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</si>
  <si>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</si>
  <si>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</si>
  <si>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</si>
  <si>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</si>
  <si>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</si>
  <si>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</si>
  <si>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</si>
  <si>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</si>
  <si>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</si>
  <si>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</si>
  <si>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</si>
  <si>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</si>
  <si>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</si>
  <si>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</si>
  <si>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</si>
  <si>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</si>
  <si>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</si>
  <si>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</si>
  <si>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</si>
  <si>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</si>
  <si>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</si>
  <si>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</si>
  <si>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</si>
  <si>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</si>
  <si>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</si>
  <si>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</si>
  <si>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</si>
  <si>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</si>
  <si>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</si>
  <si>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</si>
  <si>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</si>
  <si>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</si>
  <si>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</si>
  <si>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</si>
  <si>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</si>
  <si>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</si>
  <si>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</si>
  <si>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</si>
  <si>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</si>
  <si>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</si>
  <si>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</si>
  <si>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</si>
  <si>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</si>
  <si>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</si>
  <si>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</si>
  <si>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</si>
  <si>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</si>
  <si>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</si>
  <si>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</si>
  <si>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</si>
  <si>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</si>
  <si>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</si>
  <si>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</si>
  <si>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</si>
  <si>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</si>
  <si>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</si>
  <si>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</si>
  <si>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</si>
  <si>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</si>
  <si>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</si>
  <si>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</si>
  <si>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</si>
  <si>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</si>
  <si>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</si>
  <si>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</si>
  <si>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</si>
  <si>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</si>
  <si>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</si>
  <si>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</si>
  <si>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</si>
  <si>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</si>
  <si>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</si>
  <si>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</si>
  <si>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</si>
  <si>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</si>
  <si>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</si>
  <si>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</si>
  <si>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</si>
  <si>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</si>
  <si>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</si>
  <si>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</si>
  <si>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</si>
  <si>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</si>
  <si>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</si>
  <si>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</si>
  <si>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</si>
  <si>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</si>
  <si>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</si>
  <si>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</si>
  <si>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</si>
  <si>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</si>
  <si>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</si>
  <si>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</si>
  <si>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</si>
  <si>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</si>
  <si>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</si>
  <si>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</si>
  <si>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</si>
  <si>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</si>
  <si>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</si>
  <si>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</si>
  <si>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</si>
  <si>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</si>
  <si>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</si>
  <si>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</si>
  <si>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</si>
  <si>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</si>
  <si>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</si>
  <si>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</si>
  <si>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</si>
  <si>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</si>
  <si>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</si>
  <si>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</si>
  <si>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</si>
  <si>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</si>
  <si>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</si>
  <si>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</si>
  <si>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</si>
  <si>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</si>
  <si>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</si>
  <si>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</si>
  <si>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</si>
  <si>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</si>
  <si>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</si>
  <si>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</si>
  <si>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</si>
  <si>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</si>
  <si>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</si>
  <si>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</si>
  <si>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</si>
  <si>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</si>
  <si>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</si>
  <si>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</si>
  <si>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</si>
  <si>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</si>
  <si>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</si>
  <si>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</si>
  <si>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</si>
  <si>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</si>
  <si>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</si>
  <si>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</si>
  <si>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</si>
  <si>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</si>
  <si>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</si>
  <si>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</si>
  <si>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</si>
  <si>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</si>
  <si>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</si>
  <si>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</si>
  <si>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</si>
  <si>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</si>
  <si>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</si>
  <si>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</si>
  <si>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</si>
  <si>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</si>
  <si>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</si>
  <si>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</si>
  <si>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</si>
  <si>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</si>
  <si>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</si>
  <si>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</si>
  <si>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</si>
  <si>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</si>
  <si>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</si>
  <si>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</si>
  <si>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</si>
  <si>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</si>
  <si>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</si>
  <si>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</si>
  <si>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</si>
  <si>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</si>
  <si>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</si>
  <si>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</si>
  <si>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</si>
  <si>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</si>
  <si>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</si>
  <si>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</si>
  <si>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</si>
  <si>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</si>
  <si>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</si>
  <si>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</si>
  <si>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</si>
  <si>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</si>
  <si>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</si>
  <si>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</si>
  <si>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</si>
  <si>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</si>
  <si>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</si>
  <si>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</si>
  <si>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</si>
  <si>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</si>
  <si>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</si>
  <si>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</si>
  <si>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</si>
  <si>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</si>
  <si>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</si>
  <si>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</si>
  <si>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</si>
  <si>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</si>
  <si>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</si>
  <si>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</si>
  <si>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</si>
  <si>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</si>
  <si>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</si>
  <si>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</si>
  <si>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</si>
  <si>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</si>
  <si>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</si>
  <si>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</si>
  <si>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</si>
  <si>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</si>
  <si>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</si>
  <si>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</si>
  <si>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</si>
  <si>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</si>
  <si>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</si>
  <si>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</si>
  <si>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</si>
  <si>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</si>
  <si>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</si>
  <si>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</si>
  <si>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</si>
  <si>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</si>
  <si>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</si>
  <si>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</si>
  <si>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</si>
  <si>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</si>
  <si>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</si>
  <si>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</si>
  <si>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</si>
  <si>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</si>
  <si>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</si>
  <si>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</si>
  <si>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</si>
  <si>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</si>
  <si>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</si>
  <si>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</si>
  <si>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</si>
  <si>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</si>
  <si>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</si>
  <si>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</si>
  <si>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</si>
  <si>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</si>
  <si>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</si>
  <si>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</si>
  <si>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</si>
  <si>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</si>
  <si>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</si>
  <si>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</si>
  <si>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</si>
  <si>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</si>
  <si>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</si>
  <si>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</si>
  <si>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</si>
  <si>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</si>
  <si>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</si>
  <si>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</si>
  <si>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</si>
  <si>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</si>
  <si>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</si>
  <si>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</si>
  <si>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</si>
  <si>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</si>
  <si>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</si>
  <si>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</si>
  <si>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</si>
  <si>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</si>
  <si>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</si>
  <si>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</si>
  <si>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</si>
  <si>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</si>
  <si>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</si>
  <si>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</si>
  <si>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</si>
  <si>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</si>
  <si>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</si>
  <si>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</si>
  <si>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</si>
  <si>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</si>
  <si>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</si>
  <si>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</si>
  <si>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</si>
  <si>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</si>
  <si>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</si>
  <si>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</si>
  <si>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</si>
  <si>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</si>
  <si>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</si>
  <si>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</si>
  <si>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</si>
  <si>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</si>
  <si>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</si>
  <si>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</si>
  <si>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</si>
  <si>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</si>
  <si>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</si>
  <si>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</si>
  <si>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</si>
  <si>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</si>
  <si>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</si>
  <si>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</si>
  <si>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</si>
  <si>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</si>
  <si>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</si>
  <si>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</si>
  <si>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</si>
  <si>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</si>
  <si>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</si>
  <si>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</si>
  <si>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</si>
  <si>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</si>
  <si>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</si>
  <si>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</si>
  <si>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</si>
  <si>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</si>
  <si>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</si>
  <si>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</si>
  <si>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</si>
  <si>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</si>
  <si>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</si>
  <si>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</si>
  <si>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</si>
  <si>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</si>
  <si>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</si>
  <si>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</si>
  <si>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</si>
  <si>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</si>
  <si>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</si>
  <si>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</si>
  <si>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</si>
  <si>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</si>
  <si>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</si>
  <si>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</si>
  <si>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</si>
  <si>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</si>
  <si>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</si>
  <si>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</si>
  <si>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</si>
  <si>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</si>
  <si>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</si>
  <si>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</si>
  <si>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</si>
  <si>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</si>
  <si>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</si>
  <si>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</si>
  <si>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</si>
  <si>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</si>
  <si>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</si>
  <si>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</si>
  <si>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</si>
  <si>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</si>
  <si>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</si>
  <si>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</si>
  <si>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</si>
  <si>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</si>
  <si>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</si>
  <si>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</si>
  <si>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</si>
  <si>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</si>
  <si>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</si>
  <si>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</si>
  <si>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</si>
  <si>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</si>
  <si>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</si>
  <si>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</si>
  <si>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</si>
  <si>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</si>
  <si>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</si>
  <si>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</si>
  <si>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</si>
  <si>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</si>
  <si>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</si>
  <si>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</si>
  <si>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</si>
  <si>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</si>
  <si>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</si>
  <si>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</si>
  <si>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</si>
  <si>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</si>
  <si>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</si>
  <si>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</si>
  <si>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</si>
  <si>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</si>
  <si>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</si>
  <si>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</si>
  <si>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</si>
  <si>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</si>
  <si>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</si>
  <si>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</si>
  <si>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</si>
  <si>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</si>
  <si>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</si>
  <si>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</si>
  <si>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</si>
  <si>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</si>
  <si>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</si>
  <si>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</si>
  <si>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</si>
  <si>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</si>
  <si>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</si>
  <si>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</si>
  <si>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</si>
  <si>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</si>
  <si>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</si>
  <si>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</si>
  <si>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</si>
  <si>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</si>
  <si>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</si>
  <si>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</si>
  <si>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</si>
  <si>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</si>
  <si>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</si>
  <si>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</si>
  <si>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</si>
  <si>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</si>
  <si>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</si>
  <si>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</si>
  <si>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</si>
  <si>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</si>
  <si>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</si>
  <si>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</si>
  <si>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</si>
  <si>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</si>
  <si>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</si>
  <si>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</si>
  <si>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</si>
  <si>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</si>
  <si>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</si>
  <si>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</si>
  <si>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</si>
  <si>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</si>
  <si>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</si>
  <si>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</si>
  <si>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</si>
  <si>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</si>
  <si>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</si>
  <si>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</si>
  <si>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</si>
  <si>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</si>
  <si>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</si>
  <si>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</si>
  <si>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</si>
  <si>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</si>
  <si>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</si>
  <si>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</si>
  <si>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</si>
  <si>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</si>
  <si>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</si>
  <si>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</si>
  <si>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</si>
  <si>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</si>
  <si>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</si>
  <si>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</si>
  <si>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</si>
  <si>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</si>
  <si>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</si>
  <si>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</si>
  <si>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</si>
  <si>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</si>
  <si>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</si>
  <si>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</si>
  <si>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</si>
  <si>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</si>
  <si>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</si>
  <si>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</si>
  <si>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</si>
  <si>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</si>
  <si>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</si>
  <si>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</si>
  <si>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</si>
  <si>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</si>
  <si>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</si>
  <si>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</si>
  <si>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</si>
  <si>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</si>
  <si>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</si>
  <si>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</si>
  <si>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</si>
  <si>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</si>
  <si>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</si>
  <si>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</si>
  <si>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</si>
  <si>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</si>
  <si>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</si>
  <si>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</si>
  <si>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</si>
  <si>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</si>
  <si>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</si>
  <si>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</si>
  <si>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</si>
  <si>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</si>
  <si>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</si>
  <si>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</si>
  <si>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</si>
  <si>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</si>
  <si>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</si>
  <si>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</si>
  <si>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</si>
  <si>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</si>
  <si>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</si>
  <si>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</si>
  <si>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</si>
  <si>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</si>
  <si>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</si>
  <si>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</si>
  <si>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</si>
  <si>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</si>
  <si>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</si>
  <si>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</si>
  <si>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</si>
  <si>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</si>
  <si>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</si>
  <si>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</si>
  <si>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</si>
  <si>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</si>
  <si>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</si>
  <si>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</si>
  <si>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</si>
  <si>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</si>
  <si>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</si>
  <si>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</si>
  <si>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</si>
  <si>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</si>
  <si>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</si>
  <si>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</si>
  <si>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</si>
  <si>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</si>
  <si>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</si>
  <si>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</si>
  <si>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</si>
  <si>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</si>
  <si>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</si>
  <si>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</si>
  <si>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</si>
  <si>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</si>
  <si>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</si>
  <si>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</si>
  <si>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</si>
  <si>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</si>
  <si>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</si>
  <si>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</si>
  <si>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</si>
  <si>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</si>
  <si>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</si>
  <si>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</si>
  <si>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</si>
  <si>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</si>
  <si>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</si>
  <si>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</si>
  <si>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</si>
  <si>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</si>
  <si>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</si>
  <si>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</si>
  <si>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</si>
  <si>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</si>
  <si>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</si>
  <si>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</si>
  <si>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</si>
  <si>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</si>
  <si>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</si>
  <si>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</si>
  <si>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</si>
  <si>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</si>
  <si>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</si>
  <si>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</si>
  <si>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</si>
  <si>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</si>
  <si>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</si>
  <si>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</si>
  <si>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</si>
  <si>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</si>
  <si>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</si>
  <si>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</si>
  <si>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</si>
  <si>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</si>
  <si>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</si>
  <si>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</si>
  <si>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</si>
  <si>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</si>
  <si>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</si>
  <si>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</si>
  <si>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</si>
  <si>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</si>
  <si>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</si>
  <si>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</si>
  <si>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</si>
  <si>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</si>
  <si>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</si>
  <si>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</si>
  <si>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</si>
  <si>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</si>
  <si>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</si>
  <si>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</si>
  <si>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</si>
  <si>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</si>
  <si>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</si>
  <si>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</si>
  <si>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</si>
  <si>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</si>
  <si>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</si>
  <si>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</si>
  <si>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</si>
  <si>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</si>
  <si>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</si>
  <si>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</si>
  <si>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</si>
  <si>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</si>
  <si>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</si>
  <si>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</si>
  <si>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</si>
  <si>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</si>
  <si>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</si>
  <si>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</si>
  <si>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</si>
  <si>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</si>
  <si>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</si>
  <si>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</si>
  <si>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</si>
  <si>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</si>
  <si>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</si>
  <si>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</si>
  <si>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</si>
  <si>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</si>
  <si>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</si>
  <si>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</si>
  <si>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</si>
  <si>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</si>
  <si>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</si>
  <si>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</si>
  <si>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</si>
  <si>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</si>
  <si>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</si>
  <si>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</si>
  <si>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</si>
  <si>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</si>
  <si>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</si>
  <si>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</si>
  <si>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</si>
  <si>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</si>
  <si>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</si>
  <si>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</si>
  <si>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</si>
  <si>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</si>
  <si>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</si>
  <si>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</si>
  <si>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</si>
  <si>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</si>
  <si>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</si>
  <si>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</si>
  <si>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</si>
  <si>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</si>
  <si>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</si>
  <si>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</si>
  <si>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</si>
  <si>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</si>
  <si>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</si>
  <si>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</si>
  <si>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</si>
  <si>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</si>
  <si>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</si>
  <si>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</si>
  <si>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</si>
  <si>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</si>
  <si>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</si>
  <si>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</si>
  <si>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</si>
  <si>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</si>
  <si>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</si>
  <si>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</si>
  <si>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</si>
  <si>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</si>
  <si>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</si>
  <si>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</si>
  <si>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</si>
  <si>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</si>
  <si>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</si>
  <si>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</si>
  <si>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</si>
  <si>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</si>
  <si>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</si>
  <si>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</si>
  <si>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</si>
  <si>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</si>
  <si>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</si>
  <si>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</si>
  <si>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</si>
  <si>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</si>
  <si>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</si>
  <si>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</si>
  <si>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</si>
  <si>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</si>
  <si>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</si>
  <si>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</si>
  <si>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</si>
  <si>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</si>
  <si>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</si>
  <si>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</si>
  <si>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</si>
  <si>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</si>
  <si>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</si>
  <si>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</si>
  <si>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</si>
  <si>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</si>
  <si>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</si>
  <si>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</si>
  <si>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</si>
  <si>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</si>
  <si>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</si>
  <si>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</si>
  <si>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</si>
  <si>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</si>
  <si>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</si>
  <si>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</si>
  <si>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</si>
  <si>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</si>
  <si>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</si>
  <si>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</si>
  <si>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</si>
  <si>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</si>
  <si>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</si>
  <si>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</si>
  <si>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</si>
  <si>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</si>
  <si>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</si>
  <si>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</si>
  <si>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</si>
  <si>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</si>
  <si>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</si>
  <si>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</si>
  <si>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</si>
  <si>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</si>
  <si>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</si>
  <si>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</si>
  <si>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</si>
  <si>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</si>
  <si>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</si>
  <si>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</si>
  <si>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</si>
  <si>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</si>
  <si>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</si>
  <si>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</si>
  <si>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</si>
  <si>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</si>
  <si>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</si>
  <si>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</si>
  <si>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</si>
  <si>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</si>
  <si>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</si>
  <si>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</si>
  <si>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</si>
  <si>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</si>
  <si>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</si>
  <si>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</si>
  <si>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</si>
  <si>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</si>
  <si>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</si>
  <si>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</si>
  <si>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</si>
  <si>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</si>
  <si>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</si>
  <si>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</si>
  <si>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</si>
  <si>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</si>
  <si>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</si>
  <si>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</si>
  <si>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</si>
  <si>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</si>
  <si>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</si>
  <si>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</si>
  <si>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</si>
  <si>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</si>
  <si>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</si>
  <si>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</si>
  <si>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</si>
  <si>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</si>
  <si>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</si>
  <si>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</si>
  <si>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</si>
  <si>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</si>
  <si>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</si>
  <si>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</si>
  <si>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</si>
  <si>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</si>
  <si>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</si>
  <si>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</si>
  <si>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</si>
  <si>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</si>
  <si>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</si>
  <si>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</si>
  <si>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</si>
  <si>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</si>
  <si>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</si>
  <si>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</si>
  <si>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</si>
  <si>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</si>
  <si>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</si>
  <si>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</si>
  <si>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</si>
  <si>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</si>
  <si>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</si>
  <si>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</si>
  <si>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</si>
  <si>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</si>
  <si>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</si>
  <si>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</si>
  <si>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</si>
  <si>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</si>
  <si>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</si>
  <si>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</si>
  <si>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</si>
  <si>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</si>
  <si>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</si>
  <si>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</si>
  <si>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</si>
  <si>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</si>
  <si>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</si>
  <si>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</si>
  <si>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</si>
  <si>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</si>
  <si>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</si>
  <si>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</si>
  <si>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</si>
  <si>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</si>
  <si>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</si>
  <si>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</si>
  <si>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</si>
  <si>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</si>
  <si>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</si>
  <si>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</si>
  <si>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</si>
  <si>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</si>
  <si>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</si>
  <si>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</si>
  <si>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</si>
  <si>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</si>
  <si>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</si>
  <si>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</si>
  <si>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</si>
  <si>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</si>
  <si>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</si>
  <si>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</si>
  <si>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</si>
  <si>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</si>
  <si>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</si>
  <si>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</si>
  <si>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</si>
  <si>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</si>
  <si>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</si>
  <si>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</si>
  <si>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</si>
  <si>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</si>
  <si>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</si>
  <si>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</si>
  <si>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</si>
  <si>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</si>
  <si>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</si>
  <si>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</si>
  <si>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</si>
  <si>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</si>
  <si>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</si>
  <si>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</si>
  <si>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</si>
  <si>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</si>
  <si>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</si>
  <si>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</si>
  <si>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</si>
  <si>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</si>
  <si>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</si>
  <si>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</si>
  <si>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</si>
  <si>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</si>
  <si>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</si>
  <si>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</si>
  <si>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</si>
  <si>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</si>
  <si>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</si>
  <si>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</si>
  <si>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</si>
  <si>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</si>
  <si>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</si>
  <si>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</si>
  <si>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</si>
  <si>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</si>
  <si>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</si>
  <si>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</si>
  <si>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</si>
  <si>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</si>
  <si>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</si>
  <si>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</si>
  <si>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</si>
  <si>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</si>
  <si>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</si>
  <si>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</si>
  <si>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</si>
  <si>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</si>
  <si>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</si>
  <si>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</si>
  <si>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</si>
  <si>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</si>
  <si>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</si>
  <si>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</si>
  <si>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</si>
  <si>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</si>
  <si>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</si>
  <si>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</si>
  <si>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</si>
  <si>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</si>
  <si>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</si>
  <si>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</si>
  <si>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</si>
  <si>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</si>
  <si>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</si>
  <si>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</si>
  <si>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</si>
  <si>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</si>
  <si>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</si>
  <si>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</si>
  <si>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</si>
  <si>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</si>
  <si>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</si>
  <si>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</si>
  <si>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</si>
  <si>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</si>
  <si>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</si>
  <si>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</si>
  <si>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</si>
  <si>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</si>
  <si>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</si>
  <si>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</si>
  <si>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</si>
  <si>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</si>
  <si>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</si>
  <si>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</si>
  <si>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</si>
  <si>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</si>
  <si>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</si>
  <si>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</si>
  <si>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</si>
  <si>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</si>
  <si>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</si>
  <si>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</si>
  <si>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</si>
  <si>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</si>
  <si>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</si>
  <si>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</si>
  <si>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</si>
  <si>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</si>
  <si>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</si>
  <si>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</si>
  <si>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</si>
  <si>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</si>
  <si>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</si>
  <si>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</si>
  <si>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</si>
  <si>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</si>
  <si>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</si>
  <si>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</si>
  <si>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</si>
  <si>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</si>
  <si>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</si>
  <si>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</si>
  <si>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</si>
  <si>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</si>
  <si>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</si>
  <si>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</si>
  <si>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</si>
  <si>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</si>
  <si>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</si>
  <si>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</si>
  <si>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</si>
  <si>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</si>
  <si>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</si>
  <si>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</si>
  <si>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</si>
  <si>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</si>
  <si>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</si>
  <si>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</si>
  <si>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</si>
  <si>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</si>
  <si>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</si>
  <si>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</si>
  <si>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</si>
  <si>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</si>
  <si>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</si>
  <si>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</si>
  <si>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</si>
  <si>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</si>
  <si>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</si>
  <si>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</si>
  <si>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</si>
  <si>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</si>
  <si>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</si>
  <si>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</si>
  <si>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</si>
  <si>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</si>
  <si>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</si>
  <si>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</si>
  <si>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</si>
  <si>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</si>
  <si>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</si>
  <si>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</si>
  <si>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</si>
  <si>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</si>
  <si>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</si>
  <si>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</si>
  <si>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</si>
  <si>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</si>
  <si>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</si>
  <si>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</si>
  <si>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</si>
  <si>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</si>
  <si>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</si>
  <si>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</si>
  <si>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</si>
  <si>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</si>
  <si>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</si>
  <si>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</si>
  <si>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</si>
  <si>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</si>
  <si>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</si>
  <si>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</si>
  <si>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</si>
  <si>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</si>
  <si>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</si>
  <si>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</si>
  <si>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</si>
  <si>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</si>
  <si>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</si>
  <si>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</si>
  <si>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</si>
  <si>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</si>
  <si>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</si>
  <si>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</si>
  <si>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</si>
  <si>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</si>
  <si>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</si>
  <si>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</si>
  <si>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</si>
  <si>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</si>
  <si>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</si>
  <si>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</si>
  <si>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</si>
  <si>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</si>
  <si>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</si>
  <si>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</si>
  <si>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</si>
  <si>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</si>
  <si>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</si>
  <si>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</si>
  <si>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</si>
  <si>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</si>
  <si>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</si>
  <si>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</si>
  <si>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</si>
  <si>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</si>
  <si>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</si>
  <si>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</si>
  <si>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</si>
  <si>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</si>
  <si>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</si>
  <si>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</si>
  <si>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</si>
  <si>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</si>
  <si>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</si>
  <si>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</si>
  <si>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</si>
  <si>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</si>
  <si>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</si>
  <si>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</si>
  <si>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</si>
  <si>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</si>
  <si>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</si>
  <si>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</si>
  <si>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</si>
  <si>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</si>
  <si>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</si>
  <si>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</si>
  <si>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</si>
  <si>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</si>
  <si>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</si>
  <si>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</si>
  <si>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</si>
  <si>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</si>
  <si>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</si>
  <si>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</si>
  <si>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</si>
  <si>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</si>
  <si>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</si>
  <si>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</si>
  <si>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</si>
  <si>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</si>
  <si>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</si>
  <si>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</si>
  <si>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</si>
  <si>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</si>
  <si>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</si>
  <si>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</si>
  <si>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</si>
  <si>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</si>
  <si>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</si>
  <si>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</si>
  <si>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</si>
  <si>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</si>
  <si>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</si>
  <si>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</si>
  <si>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</si>
  <si>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</si>
  <si>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</si>
  <si>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</si>
  <si>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</si>
  <si>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</si>
  <si>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</si>
  <si>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</si>
  <si>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</si>
  <si>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</si>
  <si>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</si>
  <si>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</si>
  <si>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</si>
  <si>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</si>
  <si>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</si>
  <si>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</si>
  <si>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</si>
  <si>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</si>
  <si>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</si>
  <si>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</si>
  <si>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</si>
  <si>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</si>
  <si>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</si>
  <si>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</si>
  <si>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</si>
  <si>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</si>
  <si>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</si>
  <si>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</si>
  <si>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</si>
  <si>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</si>
  <si>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</si>
  <si>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</si>
  <si>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</si>
  <si>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</si>
  <si>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</si>
  <si>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</si>
  <si>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</si>
  <si>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</si>
  <si>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</si>
  <si>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</si>
  <si>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</si>
  <si>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</si>
  <si>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</si>
  <si>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</si>
  <si>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</si>
  <si>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</si>
  <si>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</si>
  <si>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</si>
  <si>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</si>
  <si>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</si>
  <si>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</si>
  <si>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</si>
  <si>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</si>
  <si>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</si>
  <si>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</si>
  <si>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</si>
  <si>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</si>
  <si>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</si>
  <si>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</si>
  <si>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</si>
  <si>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</si>
  <si>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</si>
  <si>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</si>
  <si>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</si>
  <si>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</si>
  <si>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</si>
  <si>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</si>
  <si>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</si>
  <si>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</si>
  <si>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</si>
  <si>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</si>
  <si>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</si>
  <si>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</si>
  <si>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</si>
  <si>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</si>
  <si>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</si>
  <si>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</si>
  <si>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</si>
  <si>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</si>
  <si>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</si>
  <si>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</si>
  <si>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</si>
  <si>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</si>
  <si>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</si>
  <si>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</si>
  <si>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</si>
  <si>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</si>
  <si>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</si>
  <si>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</si>
  <si>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</si>
  <si>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</si>
  <si>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</si>
  <si>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</si>
  <si>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</si>
  <si>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</si>
  <si>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</si>
  <si>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</si>
  <si>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</si>
  <si>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</si>
  <si>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</si>
  <si>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</si>
  <si>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</si>
  <si>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</si>
  <si>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</si>
  <si>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</si>
  <si>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</si>
  <si>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</si>
  <si>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</si>
  <si>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</si>
  <si>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</si>
  <si>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</si>
  <si>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</si>
  <si>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</si>
  <si>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</si>
  <si>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</si>
  <si>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</si>
  <si>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</si>
  <si>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</si>
  <si>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</si>
  <si>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</si>
  <si>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</si>
  <si>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</si>
  <si>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</si>
  <si>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</si>
  <si>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</si>
  <si>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</si>
  <si>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</si>
  <si>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</si>
  <si>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</si>
  <si>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</si>
  <si>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</si>
  <si>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</si>
  <si>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</si>
  <si>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</si>
  <si>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</si>
  <si>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</si>
  <si>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</si>
  <si>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</si>
  <si>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</si>
  <si>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</si>
  <si>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</si>
  <si>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</si>
  <si>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</si>
  <si>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</si>
  <si>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</si>
  <si>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</si>
  <si>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</si>
  <si>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</si>
  <si>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</si>
  <si>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</si>
  <si>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</si>
  <si>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</si>
  <si>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</si>
  <si>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</si>
  <si>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</si>
  <si>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</si>
  <si>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</si>
  <si>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</si>
  <si>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</si>
  <si>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</si>
  <si>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</si>
  <si>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</si>
  <si>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</si>
  <si>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</si>
  <si>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</si>
  <si>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</si>
  <si>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</si>
  <si>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</si>
  <si>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</si>
  <si>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</si>
  <si>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</si>
  <si>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</si>
  <si>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</si>
  <si>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</si>
  <si>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</si>
  <si>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</si>
  <si>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</si>
  <si>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</si>
  <si>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</si>
  <si>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</si>
  <si>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</si>
  <si>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</si>
  <si>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</si>
  <si>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</si>
  <si>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</si>
  <si>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</si>
  <si>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</si>
  <si>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</si>
  <si>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</si>
  <si>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</si>
  <si>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</si>
  <si>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</si>
  <si>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</si>
  <si>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</si>
  <si>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</si>
  <si>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</si>
  <si>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</si>
  <si>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</si>
  <si>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</si>
  <si>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</si>
  <si>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</si>
  <si>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</si>
  <si>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</si>
  <si>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</si>
  <si>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</si>
  <si>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</si>
  <si>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</si>
  <si>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</si>
  <si>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</si>
  <si>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</si>
  <si>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</si>
  <si>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</si>
  <si>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</si>
  <si>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</si>
  <si>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</si>
  <si>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</si>
  <si>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</si>
  <si>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</si>
  <si>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</si>
  <si>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</si>
  <si>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</si>
  <si>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</si>
  <si>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</si>
  <si>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</si>
  <si>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</si>
  <si>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</si>
  <si>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</si>
  <si>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</si>
  <si>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</si>
  <si>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</si>
  <si>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</si>
  <si>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</si>
  <si>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</si>
  <si>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</si>
  <si>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</si>
  <si>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</si>
  <si>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</si>
  <si>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</si>
  <si>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</si>
  <si>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</si>
  <si>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</si>
  <si>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</si>
  <si>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</si>
  <si>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</si>
  <si>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</si>
  <si>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</si>
  <si>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</si>
  <si>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</si>
  <si>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</si>
  <si>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</si>
  <si>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</si>
  <si>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</si>
  <si>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</si>
  <si>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</si>
  <si>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</si>
  <si>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</si>
  <si>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</si>
  <si>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</si>
  <si>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</si>
  <si>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</si>
  <si>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</si>
  <si>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</si>
  <si>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</si>
  <si>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</si>
  <si>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</si>
  <si>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</si>
  <si>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</si>
  <si>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</si>
  <si>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</si>
  <si>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</si>
  <si>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</si>
  <si>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</si>
  <si>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</si>
  <si>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</si>
  <si>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</si>
  <si>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</si>
  <si>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</si>
  <si>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</si>
  <si>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</si>
  <si>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</si>
  <si>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</si>
  <si>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</si>
  <si>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</si>
  <si>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</si>
  <si>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</si>
  <si>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</si>
  <si>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</si>
  <si>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</si>
  <si>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</si>
  <si>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</si>
  <si>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</si>
  <si>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</si>
  <si>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</si>
  <si>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</si>
  <si>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</si>
  <si>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</si>
  <si>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</si>
  <si>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</si>
  <si>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</si>
  <si>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</si>
  <si>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</si>
  <si>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</si>
  <si>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</si>
  <si>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</si>
  <si>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</si>
  <si>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</si>
  <si>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</si>
  <si>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</si>
  <si>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</si>
  <si>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</si>
  <si>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</si>
  <si>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</si>
  <si>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</si>
  <si>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</si>
  <si>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</si>
  <si>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</si>
  <si>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</si>
  <si>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</si>
  <si>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</si>
  <si>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</si>
  <si>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</si>
  <si>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</si>
  <si>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</si>
  <si>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</si>
  <si>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</si>
  <si>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</si>
  <si>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</si>
  <si>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</si>
  <si>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</si>
  <si>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</si>
  <si>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</si>
  <si>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</si>
  <si>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</si>
  <si>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</si>
  <si>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</si>
  <si>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</si>
  <si>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</si>
  <si>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</si>
  <si>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</si>
  <si>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</si>
  <si>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</si>
  <si>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</si>
  <si>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</si>
  <si>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</si>
  <si>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</si>
  <si>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</si>
  <si>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</si>
  <si>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</si>
  <si>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</si>
  <si>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</si>
  <si>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</si>
  <si>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</si>
  <si>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</si>
  <si>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</si>
  <si>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</si>
  <si>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</si>
  <si>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</si>
  <si>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</si>
  <si>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</si>
  <si>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</si>
  <si>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</si>
  <si>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</si>
  <si>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</si>
  <si>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</si>
  <si>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</si>
  <si>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</si>
  <si>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</si>
  <si>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</si>
  <si>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</si>
  <si>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</si>
  <si>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</si>
  <si>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</si>
  <si>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</si>
  <si>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</si>
  <si>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</si>
  <si>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</si>
  <si>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</si>
  <si>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</si>
  <si>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</si>
  <si>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</si>
  <si>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</si>
  <si>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</si>
  <si>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</si>
  <si>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</si>
  <si>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</si>
  <si>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</si>
  <si>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</si>
  <si>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</si>
  <si>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</si>
  <si>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</si>
  <si>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</si>
  <si>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</si>
  <si>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</si>
  <si>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</si>
  <si>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</si>
  <si>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</si>
  <si>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</si>
  <si>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</si>
  <si>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</si>
  <si>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</si>
  <si>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</si>
  <si>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</si>
  <si>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</si>
  <si>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</si>
  <si>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</si>
  <si>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</si>
  <si>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</si>
  <si>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</si>
  <si>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</si>
  <si>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</si>
  <si>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</si>
  <si>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</si>
  <si>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</si>
  <si>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</si>
  <si>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</si>
  <si>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</si>
  <si>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</si>
  <si>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</si>
  <si>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</si>
  <si>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</si>
  <si>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</si>
  <si>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</si>
  <si>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</si>
  <si>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</si>
  <si>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</si>
  <si>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</si>
  <si>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</si>
  <si>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</si>
  <si>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</si>
  <si>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</si>
  <si>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</si>
  <si>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</si>
  <si>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</si>
  <si>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</si>
  <si>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</si>
  <si>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</si>
  <si>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</si>
  <si>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</si>
  <si>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</si>
  <si>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</si>
  <si>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</si>
  <si>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</si>
  <si>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</si>
  <si>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</si>
  <si>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</si>
  <si>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</si>
  <si>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</si>
  <si>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</si>
  <si>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</si>
  <si>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</si>
  <si>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</si>
  <si>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</si>
  <si>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</si>
  <si>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</si>
  <si>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</si>
  <si>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</si>
  <si>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</si>
  <si>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</si>
  <si>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</si>
  <si>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</si>
  <si>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</si>
  <si>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</si>
  <si>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</si>
  <si>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</si>
  <si>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</si>
  <si>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</si>
  <si>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</si>
  <si>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</si>
  <si>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</si>
  <si>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</si>
  <si>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</si>
  <si>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</si>
  <si>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</si>
  <si>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</si>
  <si>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</si>
  <si>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</si>
  <si>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</si>
  <si>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</si>
  <si>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</si>
  <si>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</si>
  <si>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</si>
  <si>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</si>
  <si>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</si>
  <si>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</si>
  <si>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</si>
  <si>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</si>
  <si>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</si>
  <si>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</si>
  <si>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</si>
  <si>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</si>
  <si>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</si>
  <si>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</si>
  <si>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</si>
  <si>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</si>
  <si>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</si>
  <si>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</si>
  <si>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</si>
  <si>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</si>
  <si>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</si>
  <si>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</si>
  <si>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</si>
  <si>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</si>
  <si>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</si>
  <si>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</si>
  <si>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</si>
  <si>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</si>
  <si>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</si>
  <si>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</si>
  <si>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</si>
  <si>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</si>
  <si>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</si>
  <si>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</si>
  <si>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</si>
  <si>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</si>
  <si>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</si>
  <si>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</si>
  <si>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</si>
  <si>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</si>
  <si>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</si>
  <si>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</si>
  <si>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</si>
  <si>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</si>
  <si>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</si>
  <si>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</si>
  <si>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</si>
  <si>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</si>
  <si>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</si>
  <si>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</si>
  <si>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</si>
  <si>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</si>
  <si>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</si>
  <si>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</si>
  <si>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</si>
  <si>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</si>
  <si>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</si>
  <si>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</si>
  <si>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</si>
  <si>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</si>
  <si>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</si>
  <si>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</si>
  <si>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</si>
  <si>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</si>
  <si>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</si>
  <si>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</si>
  <si>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</si>
  <si>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</si>
  <si>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</si>
  <si>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</si>
  <si>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</si>
  <si>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</si>
  <si>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</si>
  <si>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</si>
  <si>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</si>
  <si>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</si>
  <si>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</si>
  <si>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</si>
  <si>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</si>
  <si>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</si>
  <si>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</si>
  <si>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</si>
  <si>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</si>
  <si>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</si>
  <si>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</si>
  <si>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</si>
  <si>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</si>
  <si>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</si>
  <si>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</si>
  <si>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</si>
  <si>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</si>
  <si>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</si>
  <si>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</si>
  <si>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</si>
  <si>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</si>
  <si>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</si>
  <si>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</si>
  <si>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</si>
  <si>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</si>
  <si>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</si>
  <si>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</si>
  <si>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</si>
  <si>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</si>
  <si>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</si>
  <si>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</si>
  <si>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</si>
  <si>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</si>
  <si>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</si>
  <si>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</si>
  <si>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</si>
  <si>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</si>
  <si>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</si>
  <si>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</si>
  <si>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</si>
  <si>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</si>
  <si>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</si>
  <si>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</si>
  <si>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</si>
  <si>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</si>
  <si>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</si>
  <si>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</si>
  <si>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</si>
  <si>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</si>
  <si>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</si>
  <si>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</si>
  <si>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</si>
  <si>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</si>
  <si>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</si>
  <si>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</si>
  <si>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</si>
  <si>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</si>
  <si>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</si>
  <si>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</si>
  <si>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</si>
  <si>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</si>
  <si>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</si>
  <si>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</si>
  <si>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</si>
  <si>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</si>
  <si>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</si>
  <si>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</si>
  <si>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</si>
  <si>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</si>
  <si>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</si>
  <si>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</si>
  <si>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</si>
  <si>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</si>
  <si>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</si>
  <si>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</si>
  <si>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</si>
  <si>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</si>
  <si>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</si>
  <si>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</si>
  <si>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</si>
  <si>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</si>
  <si>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</si>
  <si>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</si>
  <si>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</si>
  <si>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</si>
  <si>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</si>
  <si>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</si>
  <si>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</si>
  <si>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</si>
  <si>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</si>
  <si>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</si>
  <si>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</si>
  <si>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</si>
  <si>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</si>
  <si>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</si>
  <si>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</si>
  <si>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</si>
  <si>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</si>
  <si>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</si>
  <si>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</si>
  <si>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</si>
  <si>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</si>
  <si>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</si>
  <si>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</si>
  <si>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</si>
  <si>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</si>
  <si>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</si>
  <si>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</si>
  <si>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</si>
  <si>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</si>
  <si>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</si>
  <si>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</si>
  <si>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</si>
  <si>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</si>
  <si>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</si>
  <si>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</si>
  <si>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</si>
  <si>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</si>
  <si>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</si>
  <si>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</si>
  <si>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</si>
  <si>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</si>
  <si>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</si>
  <si>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</si>
  <si>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</si>
  <si>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</si>
  <si>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</si>
  <si>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</si>
  <si>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</si>
  <si>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</si>
  <si>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</si>
  <si>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</si>
  <si>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</si>
  <si>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</si>
  <si>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</si>
  <si>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</si>
  <si>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</si>
  <si>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</si>
  <si>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</si>
  <si>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</si>
  <si>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</si>
  <si>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</si>
  <si>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</si>
  <si>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</si>
  <si>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</si>
  <si>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</si>
  <si>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</si>
  <si>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</si>
  <si>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</si>
  <si>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</si>
  <si>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</si>
  <si>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</si>
  <si>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</si>
  <si>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</si>
  <si>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</si>
  <si>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</si>
  <si>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</si>
  <si>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</si>
  <si>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</si>
  <si>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</si>
  <si>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</si>
  <si>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</si>
  <si>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</si>
  <si>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</si>
  <si>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</si>
  <si>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</si>
  <si>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</si>
  <si>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</si>
  <si>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</si>
  <si>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</si>
  <si>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</si>
  <si>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</si>
  <si>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</si>
  <si>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</si>
  <si>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</si>
  <si>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</si>
  <si>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</si>
  <si>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</si>
  <si>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</si>
  <si>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</si>
  <si>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</si>
  <si>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</si>
  <si>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</si>
  <si>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</si>
  <si>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</si>
  <si>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</si>
  <si>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</si>
  <si>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</si>
  <si>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</si>
  <si>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</si>
  <si>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</si>
  <si>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</si>
  <si>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</si>
  <si>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</si>
  <si>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</si>
  <si>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</si>
  <si>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</si>
  <si>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</si>
  <si>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</si>
  <si>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</si>
  <si>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</si>
  <si>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</si>
  <si>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</si>
  <si>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</si>
  <si>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</si>
  <si>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</si>
  <si>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</si>
  <si>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</si>
  <si>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</si>
  <si>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</si>
  <si>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</si>
  <si>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</si>
  <si>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</si>
  <si>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</si>
  <si>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</si>
  <si>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</si>
  <si>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</si>
  <si>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</si>
  <si>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</si>
  <si>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</si>
  <si>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</si>
  <si>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</si>
  <si>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</si>
  <si>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</si>
  <si>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</si>
  <si>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</si>
  <si>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</si>
  <si>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</si>
  <si>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</si>
  <si>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</si>
  <si>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</si>
  <si>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</si>
  <si>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</si>
  <si>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</si>
  <si>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</si>
  <si>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</si>
  <si>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</si>
  <si>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</si>
  <si>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</si>
  <si>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</si>
  <si>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</si>
  <si>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</si>
  <si>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</si>
  <si>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</si>
  <si>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</si>
  <si>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</si>
  <si>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</si>
  <si>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</si>
  <si>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</si>
  <si>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</si>
  <si>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</si>
  <si>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</si>
  <si>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</si>
  <si>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</si>
  <si>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</si>
  <si>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</si>
  <si>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</si>
  <si>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</si>
  <si>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</si>
  <si>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</si>
  <si>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</si>
  <si>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</si>
  <si>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</si>
  <si>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</si>
  <si>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</si>
  <si>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</si>
  <si>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</si>
  <si>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</si>
  <si>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</si>
  <si>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</si>
  <si>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</si>
  <si>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</si>
  <si>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</si>
  <si>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</si>
  <si>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</si>
  <si>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</si>
  <si>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</si>
  <si>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</si>
  <si>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</si>
  <si>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</si>
  <si>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</si>
  <si>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</si>
  <si>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</si>
  <si>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</si>
  <si>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</si>
  <si>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</si>
  <si>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</si>
  <si>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</si>
  <si>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</si>
  <si>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</si>
  <si>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</si>
  <si>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</si>
  <si>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</si>
  <si>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</si>
  <si>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</si>
  <si>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</si>
  <si>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</si>
  <si>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</si>
  <si>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</si>
  <si>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</si>
  <si>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</si>
  <si>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</si>
  <si>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</si>
  <si>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</si>
  <si>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</si>
  <si>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</si>
  <si>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</si>
  <si>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</si>
  <si>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</si>
  <si>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</si>
  <si>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</si>
  <si>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</si>
  <si>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</si>
  <si>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</si>
  <si>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</si>
  <si>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</si>
  <si>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</si>
  <si>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</si>
  <si>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</si>
  <si>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</si>
  <si>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</si>
  <si>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</si>
  <si>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</si>
  <si>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</si>
  <si>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</si>
  <si>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</si>
  <si>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</si>
  <si>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</si>
  <si>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</si>
  <si>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</si>
  <si>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</si>
  <si>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</si>
  <si>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</si>
  <si>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</si>
  <si>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</si>
  <si>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</si>
  <si>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</si>
  <si>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</si>
  <si>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</si>
  <si>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</si>
  <si>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</si>
  <si>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</si>
  <si>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</si>
  <si>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</si>
  <si>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</si>
  <si>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</si>
  <si>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</si>
  <si>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</si>
  <si>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</si>
  <si>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</si>
  <si>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</si>
  <si>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</si>
  <si>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</si>
  <si>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</si>
  <si>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</si>
  <si>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</si>
  <si>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</si>
  <si>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</si>
  <si>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</si>
  <si>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</si>
  <si>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</si>
  <si>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</si>
  <si>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</si>
  <si>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</si>
  <si>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</si>
  <si>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</si>
  <si>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</si>
  <si>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</si>
  <si>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</si>
  <si>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</si>
  <si>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</si>
  <si>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</si>
  <si>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</si>
  <si>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</si>
  <si>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</si>
  <si>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</si>
  <si>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</si>
  <si>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</si>
  <si>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</si>
  <si>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</si>
  <si>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</si>
  <si>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</si>
  <si>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</si>
  <si>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</si>
  <si>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</si>
  <si>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</si>
  <si>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</si>
  <si>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</si>
  <si>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</si>
  <si>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</si>
  <si>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</si>
  <si>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</si>
  <si>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</si>
  <si>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</si>
  <si>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</si>
  <si>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</si>
  <si>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</si>
  <si>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</si>
  <si>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</si>
  <si>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</si>
  <si>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</si>
  <si>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</si>
  <si>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</si>
  <si>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</si>
  <si>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</si>
  <si>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</si>
  <si>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</si>
  <si>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</si>
  <si>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</si>
  <si>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</si>
  <si>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</si>
  <si>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</si>
  <si>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</si>
  <si>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</si>
  <si>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</si>
  <si>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</si>
  <si>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</si>
  <si>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</si>
  <si>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</si>
  <si>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</si>
  <si>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</si>
  <si>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</si>
  <si>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</si>
  <si>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</si>
  <si>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</si>
  <si>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</si>
  <si>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</si>
  <si>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</si>
  <si>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</si>
  <si>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</si>
  <si>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</si>
  <si>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</si>
  <si>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</si>
  <si>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</si>
  <si>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</si>
  <si>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</si>
  <si>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</si>
  <si>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</si>
  <si>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</si>
  <si>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</si>
  <si>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</si>
  <si>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</si>
  <si>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</si>
  <si>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</si>
  <si>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</si>
  <si>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</si>
  <si>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</si>
  <si>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</si>
  <si>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</si>
  <si>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</si>
  <si>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</si>
  <si>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</si>
  <si>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</si>
  <si>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</si>
  <si>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</si>
  <si>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</si>
  <si>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</si>
  <si>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</si>
  <si>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</si>
  <si>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</si>
  <si>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</si>
  <si>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</si>
  <si>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</si>
  <si>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</si>
  <si>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</si>
  <si>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</si>
  <si>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</si>
  <si>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</si>
  <si>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</si>
  <si>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</si>
  <si>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</si>
  <si>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</si>
  <si>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</si>
  <si>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</si>
  <si>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</si>
  <si>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</si>
  <si>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</si>
  <si>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</si>
  <si>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</si>
  <si>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</si>
  <si>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</si>
  <si>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</si>
  <si>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</si>
  <si>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</si>
  <si>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</si>
  <si>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</si>
  <si>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</si>
  <si>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</si>
  <si>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</si>
  <si>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</si>
  <si>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</si>
  <si>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</si>
  <si>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</si>
  <si>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</si>
  <si>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</si>
  <si>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</si>
  <si>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</si>
  <si>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</si>
  <si>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</si>
  <si>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</si>
  <si>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</si>
  <si>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</si>
  <si>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</si>
  <si>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</si>
  <si>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</si>
  <si>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</si>
  <si>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</si>
  <si>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</si>
  <si>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</si>
  <si>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</si>
  <si>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</si>
  <si>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</si>
  <si>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</si>
  <si>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</si>
  <si>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</si>
  <si>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</si>
  <si>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</si>
  <si>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</si>
  <si>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</si>
  <si>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</si>
  <si>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</si>
  <si>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</si>
  <si>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</si>
  <si>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</si>
  <si>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</si>
  <si>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</si>
  <si>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</si>
  <si>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</si>
  <si>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</si>
  <si>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</si>
  <si>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</si>
  <si>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</si>
  <si>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</si>
  <si>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</si>
  <si>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</si>
  <si>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</si>
  <si>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</si>
  <si>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</si>
  <si>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</si>
  <si>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</si>
  <si>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</si>
  <si>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</si>
  <si>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</si>
  <si>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</si>
  <si>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</si>
  <si>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</si>
  <si>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</si>
  <si>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</si>
  <si>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</si>
  <si>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</si>
  <si>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</si>
  <si>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</si>
  <si>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</si>
  <si>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</si>
  <si>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</si>
  <si>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</si>
  <si>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</si>
  <si>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</si>
  <si>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</si>
  <si>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</si>
  <si>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</si>
  <si>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</si>
  <si>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</si>
  <si>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</si>
  <si>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</si>
  <si>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</si>
  <si>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</si>
  <si>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</si>
  <si>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</si>
  <si>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</si>
  <si>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</si>
  <si>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</si>
  <si>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</si>
  <si>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</si>
  <si>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</si>
  <si>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</si>
  <si>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</si>
  <si>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</si>
  <si>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</si>
  <si>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</si>
  <si>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</si>
  <si>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</si>
  <si>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</si>
  <si>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</si>
  <si>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</si>
  <si>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</si>
  <si>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</si>
  <si>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</si>
  <si>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</si>
  <si>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</si>
  <si>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</si>
  <si>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</si>
  <si>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</si>
  <si>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</si>
  <si>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</si>
  <si>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</si>
  <si>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</si>
  <si>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</si>
  <si>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</si>
  <si>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</si>
  <si>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</si>
  <si>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</si>
  <si>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</si>
  <si>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</si>
  <si>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</si>
  <si>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</si>
  <si>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</si>
  <si>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</si>
  <si>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</si>
  <si>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</si>
  <si>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</si>
  <si>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</si>
  <si>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</si>
  <si>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</si>
  <si>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</si>
  <si>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</si>
  <si>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</si>
  <si>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</si>
  <si>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</si>
  <si>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</si>
  <si>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</si>
  <si>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</si>
  <si>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</si>
  <si>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</si>
  <si>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</si>
  <si>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</si>
  <si>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</si>
  <si>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</si>
  <si>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</si>
  <si>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</si>
  <si>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</si>
  <si>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</si>
  <si>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</si>
  <si>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</si>
  <si>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</si>
  <si>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</si>
  <si>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</si>
  <si>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</si>
  <si>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</si>
  <si>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</si>
  <si>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</si>
  <si>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</si>
  <si>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</si>
  <si>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</si>
  <si>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</si>
  <si>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</si>
  <si>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</si>
  <si>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</si>
  <si>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</si>
  <si>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</si>
  <si>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</si>
  <si>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</si>
  <si>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</si>
  <si>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</si>
  <si>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</si>
  <si>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</si>
  <si>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</si>
  <si>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</si>
  <si>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</si>
  <si>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</si>
  <si>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</si>
  <si>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</si>
  <si>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</si>
  <si>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</si>
  <si>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</si>
  <si>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</si>
  <si>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</si>
  <si>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</si>
  <si>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</si>
  <si>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</si>
  <si>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</si>
  <si>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</si>
  <si>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</si>
  <si>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</si>
  <si>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</si>
  <si>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</si>
  <si>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</si>
  <si>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</si>
  <si>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</si>
  <si>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</si>
  <si>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</si>
  <si>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</si>
  <si>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</si>
  <si>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</si>
  <si>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</si>
  <si>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</si>
  <si>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</si>
  <si>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</si>
  <si>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</si>
  <si>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</si>
  <si>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</si>
  <si>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</si>
  <si>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</si>
  <si>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</si>
  <si>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</si>
  <si>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</si>
  <si>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</si>
  <si>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</si>
  <si>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</si>
  <si>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</si>
  <si>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</si>
  <si>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</si>
  <si>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</si>
  <si>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</si>
  <si>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</si>
  <si>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</si>
  <si>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</si>
  <si>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</si>
  <si>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</si>
  <si>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</si>
  <si>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</si>
  <si>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</si>
  <si>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</si>
  <si>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</si>
  <si>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</si>
  <si>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</si>
  <si>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</si>
  <si>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</si>
  <si>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</si>
  <si>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</si>
  <si>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</si>
  <si>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</si>
  <si>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</si>
  <si>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</si>
  <si>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</si>
  <si>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</si>
  <si>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</si>
  <si>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</si>
  <si>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</si>
  <si>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</si>
  <si>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</si>
  <si>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</si>
  <si>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</si>
  <si>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</si>
  <si>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</si>
  <si>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</si>
  <si>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</si>
  <si>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</si>
  <si>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</si>
  <si>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</si>
  <si>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</si>
  <si>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</si>
  <si>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</si>
  <si>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</si>
  <si>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</si>
  <si>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</si>
  <si>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</si>
  <si>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</si>
  <si>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</si>
  <si>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</si>
  <si>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</si>
  <si>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</si>
  <si>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</si>
  <si>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</si>
  <si>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</si>
  <si>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</si>
  <si>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</si>
  <si>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</si>
  <si>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</si>
  <si>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</si>
  <si>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</si>
  <si>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</si>
  <si>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</si>
  <si>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</si>
  <si>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</si>
  <si>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</si>
  <si>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</si>
  <si>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</si>
  <si>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</si>
  <si>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</si>
  <si>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</si>
  <si>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</si>
  <si>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</si>
  <si>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</si>
  <si>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</si>
  <si>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</si>
  <si>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</si>
  <si>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</si>
  <si>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</si>
  <si>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</si>
  <si>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</si>
  <si>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</si>
  <si>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</si>
  <si>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</si>
  <si>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</si>
  <si>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</si>
  <si>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</si>
  <si>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</si>
  <si>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</si>
  <si>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</si>
  <si>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</si>
  <si>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</si>
  <si>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</si>
  <si>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</si>
  <si>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</si>
  <si>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</si>
  <si>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</si>
  <si>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</si>
  <si>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</si>
  <si>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</si>
  <si>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</si>
  <si>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</si>
  <si>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</si>
  <si>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</si>
  <si>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</si>
  <si>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</si>
  <si>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</si>
  <si>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</si>
  <si>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</si>
  <si>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</si>
  <si>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</si>
  <si>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</si>
  <si>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</si>
  <si>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</si>
  <si>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</si>
  <si>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</si>
  <si>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</si>
  <si>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</si>
  <si>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</si>
  <si>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</si>
  <si>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</si>
  <si>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</si>
  <si>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</si>
  <si>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</si>
  <si>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</si>
  <si>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</si>
  <si>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</si>
  <si>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</si>
  <si>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</si>
  <si>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</si>
  <si>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</si>
  <si>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</si>
  <si>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</si>
  <si>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</si>
  <si>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</si>
  <si>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</si>
  <si>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</si>
  <si>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</si>
  <si>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</si>
  <si>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</si>
  <si>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</si>
  <si>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</si>
  <si>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</si>
  <si>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</si>
  <si>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</si>
  <si>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</si>
  <si>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</si>
  <si>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</si>
  <si>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</si>
  <si>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</si>
  <si>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</si>
  <si>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</si>
  <si>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</si>
  <si>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</si>
  <si>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</si>
  <si>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</si>
  <si>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</si>
  <si>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</si>
  <si>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</si>
  <si>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</si>
  <si>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</si>
  <si>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</si>
  <si>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</si>
  <si>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</si>
  <si>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</si>
  <si>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</si>
  <si>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</si>
  <si>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</si>
  <si>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</si>
  <si>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</si>
  <si>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</si>
  <si>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</si>
  <si>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</si>
  <si>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</si>
  <si>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</si>
  <si>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</si>
  <si>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</si>
  <si>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</si>
  <si>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</si>
  <si>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</si>
  <si>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</si>
  <si>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</si>
  <si>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</si>
  <si>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</si>
  <si>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</si>
  <si>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</si>
  <si>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</si>
  <si>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</si>
  <si>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</si>
  <si>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</si>
  <si>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</si>
  <si>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</si>
  <si>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</si>
  <si>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</si>
  <si>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</si>
  <si>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</si>
  <si>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</si>
  <si>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</si>
  <si>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</si>
  <si>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</si>
  <si>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</si>
  <si>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</si>
  <si>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</si>
  <si>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</si>
  <si>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</si>
  <si>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</si>
  <si>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</si>
  <si>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</si>
  <si>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</si>
  <si>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</si>
  <si>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</si>
  <si>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</si>
  <si>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</si>
  <si>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</si>
  <si>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</si>
  <si>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</si>
  <si>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</si>
  <si>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</si>
  <si>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</si>
  <si>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</si>
  <si>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</si>
  <si>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</si>
  <si>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</si>
  <si>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</si>
  <si>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</si>
  <si>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</si>
  <si>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</si>
  <si>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</si>
  <si>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</si>
  <si>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</si>
  <si>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</si>
  <si>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</si>
  <si>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</si>
  <si>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</si>
  <si>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</si>
  <si>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</si>
  <si>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</si>
  <si>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</si>
  <si>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</si>
  <si>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</si>
  <si>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</si>
  <si>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</si>
  <si>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</si>
  <si>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</si>
  <si>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</si>
  <si>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</si>
  <si>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</si>
  <si>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</si>
  <si>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</si>
  <si>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</si>
  <si>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</si>
  <si>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</si>
  <si>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</si>
  <si>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</si>
  <si>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</si>
  <si>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</si>
  <si>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</si>
  <si>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</si>
  <si>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</si>
  <si>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</si>
  <si>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</si>
  <si>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</si>
  <si>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</si>
  <si>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</si>
  <si>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</si>
  <si>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</si>
  <si>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</si>
  <si>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</si>
  <si>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</si>
  <si>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</si>
  <si>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</si>
  <si>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</si>
  <si>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</si>
  <si>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</si>
  <si>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</si>
  <si>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</si>
  <si>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</si>
  <si>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</si>
  <si>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</si>
  <si>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</si>
  <si>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</si>
  <si>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</si>
  <si>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</si>
  <si>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</si>
  <si>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</si>
  <si>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</si>
  <si>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</si>
  <si>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</si>
  <si>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</si>
  <si>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</si>
  <si>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</si>
  <si>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</si>
  <si>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</si>
  <si>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</si>
  <si>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</si>
  <si>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</si>
  <si>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</si>
  <si>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</si>
  <si>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</si>
  <si>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</si>
  <si>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</si>
  <si>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</si>
  <si>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</si>
  <si>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</si>
  <si>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</si>
  <si>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</si>
  <si>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</si>
  <si>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</si>
  <si>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</si>
  <si>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</si>
  <si>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</si>
  <si>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</si>
  <si>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</si>
  <si>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</si>
  <si>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</si>
  <si>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</si>
  <si>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</si>
  <si>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</si>
  <si>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</si>
  <si>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</si>
  <si>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</si>
  <si>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</si>
  <si>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</si>
  <si>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</si>
  <si>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</si>
  <si>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</si>
  <si>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</si>
  <si>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</si>
  <si>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</si>
  <si>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</si>
  <si>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</si>
  <si>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</si>
  <si>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</si>
  <si>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</si>
  <si>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</si>
  <si>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</si>
  <si>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</si>
  <si>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</si>
  <si>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</si>
  <si>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</si>
  <si>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</si>
  <si>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</si>
  <si>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</si>
  <si>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</si>
  <si>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</si>
  <si>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</si>
  <si>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</si>
  <si>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</si>
  <si>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</si>
  <si>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</si>
  <si>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</si>
  <si>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</si>
  <si>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</si>
  <si>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</si>
  <si>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</si>
  <si>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</si>
  <si>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</si>
  <si>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</si>
  <si>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</si>
  <si>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</si>
  <si>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</si>
  <si>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</si>
  <si>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</si>
  <si>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</si>
  <si>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</si>
  <si>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</si>
  <si>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</si>
  <si>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</si>
  <si>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</si>
  <si>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</si>
  <si>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</si>
  <si>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</si>
  <si>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</si>
  <si>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</si>
  <si>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</si>
  <si>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</si>
  <si>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</si>
  <si>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</si>
  <si>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</si>
  <si>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</si>
  <si>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</si>
  <si>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</si>
  <si>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</si>
  <si>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</si>
  <si>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</si>
  <si>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</si>
  <si>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</si>
  <si>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</si>
  <si>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</si>
  <si>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</si>
  <si>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</si>
  <si>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</si>
  <si>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</si>
  <si>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</si>
  <si>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</si>
  <si>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</si>
  <si>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</si>
  <si>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</si>
  <si>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</si>
  <si>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</si>
  <si>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</si>
  <si>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</si>
  <si>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</si>
  <si>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</si>
  <si>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</si>
  <si>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</si>
  <si>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</si>
  <si>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</si>
  <si>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</si>
  <si>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</si>
  <si>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</si>
  <si>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</si>
  <si>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</si>
  <si>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</si>
  <si>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</si>
  <si>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</si>
  <si>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</si>
  <si>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</si>
  <si>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</si>
  <si>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</si>
  <si>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</si>
  <si>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</si>
  <si>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</si>
  <si>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</si>
  <si>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</si>
  <si>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</si>
  <si>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</si>
  <si>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</si>
  <si>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</si>
  <si>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</si>
  <si>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</si>
  <si>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</si>
  <si>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</si>
  <si>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</si>
  <si>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</si>
  <si>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</si>
  <si>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</si>
  <si>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</si>
  <si>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</si>
  <si>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</si>
  <si>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</si>
  <si>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</si>
  <si>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</si>
  <si>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</si>
  <si>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</si>
  <si>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</si>
  <si>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</si>
  <si>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</si>
  <si>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</si>
  <si>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</si>
  <si>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</si>
  <si>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</si>
  <si>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</si>
  <si>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</si>
  <si>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</si>
  <si>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</si>
  <si>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</si>
  <si>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</si>
  <si>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</si>
  <si>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</si>
  <si>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</si>
  <si>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</si>
  <si>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</si>
  <si>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</si>
  <si>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</si>
  <si>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</si>
  <si>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</si>
  <si>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</si>
  <si>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</si>
  <si>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</si>
  <si>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</si>
  <si>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</si>
  <si>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</si>
  <si>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</si>
  <si>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</si>
  <si>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</si>
  <si>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</si>
  <si>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</si>
  <si>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</si>
  <si>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</si>
  <si>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</si>
  <si>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</si>
  <si>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</si>
  <si>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</si>
  <si>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</si>
  <si>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</si>
  <si>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</si>
  <si>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</si>
  <si>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</si>
  <si>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</si>
  <si>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</si>
  <si>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</si>
  <si>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</si>
  <si>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</si>
  <si>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</si>
  <si>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</si>
  <si>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</si>
  <si>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</si>
  <si>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</si>
  <si>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</si>
  <si>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</si>
  <si>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</si>
  <si>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</si>
  <si>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</si>
  <si>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</si>
  <si>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</si>
  <si>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</si>
  <si>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</si>
  <si>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</si>
  <si>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</si>
  <si>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</si>
  <si>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</si>
  <si>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</si>
  <si>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</si>
  <si>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</si>
  <si>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</si>
  <si>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</si>
  <si>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</si>
  <si>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</si>
  <si>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</si>
  <si>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</si>
  <si>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</si>
  <si>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</si>
  <si>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</si>
  <si>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</si>
  <si>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</si>
  <si>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</si>
  <si>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</si>
  <si>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</si>
  <si>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</si>
  <si>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</si>
  <si>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</si>
  <si>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</si>
  <si>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</si>
  <si>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</si>
  <si>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</si>
  <si>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</si>
  <si>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</si>
  <si>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</si>
  <si>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</si>
  <si>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</si>
  <si>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</si>
  <si>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</si>
  <si>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</si>
  <si>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</si>
  <si>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</si>
  <si>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</si>
  <si>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</si>
  <si>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</si>
  <si>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</si>
  <si>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</si>
  <si>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</si>
  <si>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</si>
  <si>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</si>
  <si>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</si>
  <si>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</si>
  <si>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</si>
  <si>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</si>
  <si>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</si>
  <si>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</si>
  <si>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</si>
  <si>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</si>
  <si>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</si>
  <si>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</si>
  <si>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</si>
  <si>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</si>
  <si>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</si>
  <si>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</si>
  <si>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</si>
  <si>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</si>
  <si>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</si>
  <si>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</si>
  <si>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</si>
  <si>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</si>
  <si>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</si>
  <si>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</si>
  <si>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</si>
  <si>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</si>
  <si>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</si>
  <si>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</si>
  <si>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</si>
  <si>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</si>
  <si>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</si>
  <si>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</si>
  <si>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</si>
  <si>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</si>
  <si>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</si>
  <si>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</si>
  <si>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</si>
  <si>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</si>
  <si>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</si>
  <si>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</si>
  <si>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</si>
  <si>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</si>
  <si>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</si>
  <si>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</si>
  <si>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</si>
  <si>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</si>
  <si>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</si>
  <si>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</si>
  <si>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</si>
  <si>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</si>
  <si>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</si>
  <si>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</si>
  <si>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</si>
  <si>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</si>
  <si>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</si>
  <si>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</si>
  <si>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</si>
  <si>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</si>
  <si>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</si>
  <si>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</si>
  <si>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</si>
  <si>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</si>
  <si>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</si>
  <si>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</si>
  <si>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</si>
  <si>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</si>
  <si>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</si>
  <si>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</si>
  <si>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</si>
  <si>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</si>
  <si>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</si>
  <si>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</si>
  <si>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</si>
  <si>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</si>
  <si>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</si>
  <si>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</si>
  <si>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</si>
  <si>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</si>
  <si>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</si>
  <si>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</si>
  <si>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</si>
  <si>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</si>
  <si>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</si>
  <si>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</si>
  <si>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</si>
  <si>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</si>
  <si>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</si>
  <si>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</si>
  <si>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</si>
  <si>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</si>
  <si>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</si>
  <si>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</si>
  <si>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</si>
  <si>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</si>
  <si>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</si>
  <si>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</si>
  <si>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</si>
  <si>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</si>
  <si>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</si>
  <si>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</si>
  <si>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</si>
  <si>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</si>
  <si>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</si>
  <si>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</si>
  <si>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</si>
  <si>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</si>
  <si>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</si>
  <si>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</si>
  <si>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</si>
  <si>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</si>
  <si>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</si>
  <si>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</si>
  <si>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</si>
  <si>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</si>
  <si>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</si>
  <si>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</si>
  <si>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</si>
  <si>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</si>
  <si>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</si>
  <si>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</si>
  <si>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</si>
  <si>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</si>
  <si>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</si>
  <si>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</si>
  <si>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</si>
  <si>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</si>
  <si>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</si>
  <si>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</si>
  <si>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</si>
  <si>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</si>
  <si>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</si>
  <si>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</si>
  <si>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</si>
  <si>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</si>
  <si>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</si>
  <si>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</si>
  <si>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</si>
  <si>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</si>
  <si>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</si>
  <si>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</si>
  <si>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</si>
  <si>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</si>
  <si>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</si>
  <si>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</si>
  <si>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</si>
  <si>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</si>
  <si>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</si>
  <si>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</si>
  <si>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</si>
  <si>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</si>
  <si>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</si>
  <si>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</si>
  <si>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</si>
  <si>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</si>
  <si>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</si>
  <si>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</si>
  <si>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</si>
  <si>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</si>
  <si>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</si>
  <si>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</si>
  <si>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</si>
  <si>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</si>
  <si>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</si>
  <si>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</si>
  <si>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</si>
  <si>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</si>
  <si>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</si>
  <si>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</si>
  <si>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</si>
  <si>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</si>
  <si>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</si>
  <si>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</si>
  <si>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</si>
  <si>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</si>
  <si>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</si>
  <si>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</si>
  <si>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</si>
  <si>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</si>
  <si>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</si>
  <si>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</si>
  <si>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</si>
  <si>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</si>
  <si>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</si>
  <si>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</si>
  <si>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</si>
  <si>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</si>
  <si>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</si>
  <si>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</si>
  <si>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</si>
  <si>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</si>
  <si>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</si>
  <si>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</si>
  <si>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</si>
  <si>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</si>
  <si>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</si>
  <si>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</si>
  <si>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</si>
  <si>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</si>
  <si>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</si>
  <si>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</si>
  <si>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</si>
  <si>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</si>
  <si>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</si>
  <si>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</si>
  <si>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</si>
  <si>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</si>
  <si>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</si>
  <si>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</si>
  <si>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</si>
  <si>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</si>
  <si>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</si>
  <si>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</si>
  <si>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</si>
  <si>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</si>
  <si>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</si>
  <si>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</si>
  <si>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</si>
  <si>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</si>
  <si>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</si>
  <si>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</si>
  <si>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</si>
  <si>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</si>
  <si>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</si>
  <si>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</si>
  <si>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</si>
  <si>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</si>
  <si>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</si>
  <si>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</si>
  <si>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</si>
  <si>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</si>
  <si>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</si>
  <si>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</si>
  <si>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</si>
  <si>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</si>
  <si>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</si>
  <si>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</si>
  <si>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</si>
  <si>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</si>
  <si>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</si>
  <si>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</si>
  <si>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</si>
  <si>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</si>
  <si>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</si>
  <si>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</si>
  <si>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</si>
  <si>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</si>
  <si>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</si>
  <si>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</si>
  <si>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</si>
  <si>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</si>
  <si>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</si>
  <si>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</si>
  <si>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</si>
  <si>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</si>
  <si>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</si>
  <si>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</si>
  <si>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</si>
  <si>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</si>
  <si>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</si>
  <si>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</si>
  <si>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</si>
  <si>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</si>
  <si>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</si>
  <si>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</si>
  <si>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</si>
  <si>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</si>
  <si>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</si>
  <si>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</si>
  <si>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</si>
  <si>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</si>
  <si>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</si>
  <si>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</si>
  <si>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</si>
  <si>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</si>
  <si>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</si>
  <si>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</si>
  <si>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</si>
  <si>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</si>
  <si>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</si>
  <si>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</si>
  <si>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</si>
  <si>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</si>
  <si>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</si>
  <si>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</si>
  <si>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</si>
  <si>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</si>
  <si>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</si>
  <si>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</si>
  <si>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</si>
  <si>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</si>
  <si>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</si>
  <si>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</si>
  <si>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</si>
  <si>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</si>
  <si>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</si>
  <si>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</si>
  <si>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</si>
  <si>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</si>
  <si>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</si>
  <si>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</si>
  <si>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</si>
  <si>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</si>
  <si>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</si>
  <si>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</si>
  <si>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</si>
  <si>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</si>
  <si>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</si>
  <si>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</si>
  <si>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</si>
  <si>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</si>
  <si>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</si>
  <si>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</si>
  <si>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</si>
  <si>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</si>
  <si>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</si>
  <si>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</si>
  <si>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</si>
  <si>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</si>
  <si>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</si>
  <si>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</si>
  <si>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</si>
  <si>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</si>
  <si>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</si>
  <si>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</si>
  <si>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</si>
  <si>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</si>
  <si>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</si>
  <si>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</si>
  <si>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</si>
  <si>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</si>
  <si>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</si>
  <si>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</si>
  <si>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</si>
  <si>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</si>
  <si>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</si>
  <si>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</si>
  <si>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</si>
  <si>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</si>
  <si>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</si>
  <si>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</si>
  <si>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</si>
  <si>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</si>
  <si>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</si>
  <si>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</si>
  <si>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</si>
  <si>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</si>
  <si>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</si>
  <si>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</si>
  <si>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</si>
  <si>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</si>
  <si>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</si>
  <si>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</si>
  <si>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</si>
  <si>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</si>
  <si>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</si>
  <si>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</si>
  <si>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</si>
  <si>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</si>
  <si>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</si>
  <si>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</si>
  <si>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</si>
  <si>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</si>
  <si>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</si>
  <si>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</si>
  <si>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</si>
  <si>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</si>
  <si>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</si>
  <si>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</si>
  <si>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</si>
  <si>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</si>
  <si>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</si>
  <si>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</si>
  <si>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</si>
  <si>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</si>
  <si>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</si>
  <si>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</si>
  <si>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</si>
  <si>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</si>
  <si>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</si>
  <si>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</si>
  <si>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</si>
  <si>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</si>
  <si>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</si>
  <si>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</si>
  <si>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</si>
  <si>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</si>
  <si>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</si>
  <si>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</si>
  <si>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</si>
  <si>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</si>
  <si>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</si>
  <si>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</si>
  <si>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</si>
  <si>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</si>
  <si>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</si>
  <si>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</si>
  <si>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</si>
  <si>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</si>
  <si>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</si>
  <si>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</si>
  <si>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</si>
  <si>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</si>
  <si>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</si>
  <si>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</si>
  <si>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</si>
  <si>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</si>
  <si>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</si>
  <si>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</si>
  <si>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</si>
  <si>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</si>
  <si>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</si>
  <si>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</si>
  <si>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</si>
  <si>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</si>
  <si>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</si>
  <si>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</si>
  <si>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</si>
  <si>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</si>
  <si>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</si>
  <si>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</si>
  <si>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</si>
  <si>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</si>
  <si>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</si>
  <si>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</si>
  <si>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</si>
  <si>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</si>
  <si>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</si>
  <si>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</si>
  <si>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</si>
  <si>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</si>
  <si>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</si>
  <si>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</si>
  <si>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</si>
  <si>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</si>
  <si>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</si>
  <si>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</si>
  <si>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</si>
  <si>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</si>
  <si>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</si>
  <si>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</si>
  <si>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</si>
  <si>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</si>
  <si>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</si>
  <si>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</si>
  <si>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</si>
  <si>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</si>
  <si>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</si>
  <si>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</si>
  <si>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</si>
  <si>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</si>
  <si>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</si>
  <si>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</si>
  <si>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</si>
  <si>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</si>
  <si>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</si>
  <si>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</si>
  <si>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</si>
  <si>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</si>
  <si>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</si>
  <si>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</si>
  <si>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</si>
  <si>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</si>
  <si>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</si>
  <si>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</si>
  <si>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</si>
  <si>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</si>
  <si>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</si>
  <si>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</si>
  <si>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</si>
  <si>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</si>
  <si>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</si>
  <si>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</si>
  <si>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</si>
  <si>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</si>
  <si>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</si>
  <si>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</si>
  <si>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</si>
  <si>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</si>
  <si>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</si>
  <si>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</si>
  <si>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</si>
  <si>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</si>
  <si>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</si>
  <si>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</si>
  <si>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</si>
  <si>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</si>
  <si>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</si>
  <si>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</si>
  <si>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</si>
  <si>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</si>
  <si>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</si>
  <si>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</si>
  <si>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</si>
  <si>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</si>
  <si>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</si>
  <si>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</si>
  <si>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</si>
  <si>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</si>
  <si>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</si>
  <si>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</si>
  <si>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</si>
  <si>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</si>
  <si>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</si>
  <si>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</si>
  <si>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</si>
  <si>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</si>
  <si>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</si>
  <si>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</si>
  <si>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</si>
  <si>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</si>
  <si>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</si>
  <si>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</si>
  <si>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</si>
  <si>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</si>
  <si>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</si>
  <si>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</si>
  <si>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</si>
  <si>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</si>
  <si>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</si>
  <si>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</si>
  <si>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</si>
  <si>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</si>
  <si>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</si>
  <si>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</si>
  <si>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</si>
  <si>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</si>
  <si>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</si>
  <si>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</si>
  <si>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</si>
  <si>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</si>
  <si>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</si>
  <si>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</si>
  <si>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</si>
  <si>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</si>
  <si>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</si>
  <si>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</si>
  <si>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</si>
  <si>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</si>
  <si>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</si>
  <si>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</si>
  <si>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</si>
  <si>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</si>
  <si>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</si>
  <si>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</si>
  <si>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</si>
  <si>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</si>
  <si>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</si>
  <si>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</si>
  <si>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</si>
  <si>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</si>
  <si>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</si>
  <si>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</si>
  <si>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</si>
  <si>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</si>
  <si>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</si>
  <si>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</si>
  <si>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</si>
  <si>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</si>
  <si>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</si>
  <si>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</si>
  <si>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</si>
  <si>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</si>
  <si>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</si>
  <si>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</si>
  <si>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</si>
  <si>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</si>
  <si>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</si>
  <si>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</si>
  <si>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</si>
  <si>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</si>
  <si>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</si>
  <si>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</si>
  <si>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</si>
  <si>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</si>
  <si>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</si>
  <si>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</si>
  <si>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</si>
  <si>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</si>
  <si>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</si>
  <si>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</si>
  <si>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</si>
  <si>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</si>
  <si>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</si>
  <si>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</si>
  <si>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</si>
  <si>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</si>
  <si>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</si>
  <si>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</si>
  <si>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</si>
  <si>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</si>
  <si>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</si>
  <si>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</si>
  <si>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</si>
  <si>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</si>
  <si>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</si>
  <si>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</si>
  <si>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</si>
  <si>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</si>
  <si>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</si>
  <si>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</si>
  <si>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</si>
  <si>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</si>
  <si>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</si>
  <si>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</si>
  <si>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</si>
  <si>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</si>
  <si>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</si>
  <si>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</si>
  <si>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</si>
  <si>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</si>
  <si>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</si>
  <si>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</si>
  <si>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</si>
  <si>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</si>
  <si>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</si>
  <si>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</si>
  <si>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</si>
  <si>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</si>
  <si>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</si>
  <si>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</si>
  <si>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</si>
  <si>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</si>
  <si>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</si>
  <si>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</si>
  <si>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</si>
  <si>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</si>
  <si>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</si>
  <si>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</si>
  <si>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</si>
  <si>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</si>
  <si>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</si>
  <si>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</si>
  <si>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</si>
  <si>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</si>
  <si>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</si>
  <si>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</si>
  <si>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</si>
  <si>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</si>
  <si>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</si>
  <si>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</si>
  <si>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</si>
  <si>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</si>
  <si>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</si>
  <si>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</si>
  <si>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</si>
  <si>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</si>
  <si>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</si>
  <si>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</si>
  <si>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</si>
  <si>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</si>
  <si>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</si>
  <si>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</si>
  <si>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</si>
  <si>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</si>
  <si>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</si>
  <si>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</si>
  <si>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</si>
  <si>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</si>
  <si>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</si>
  <si>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</si>
  <si>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</si>
  <si>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</si>
  <si>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</si>
  <si>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</si>
  <si>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</si>
  <si>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</si>
  <si>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</si>
  <si>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</si>
  <si>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</si>
  <si>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</si>
  <si>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</si>
  <si>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</si>
  <si>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</si>
  <si>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</si>
  <si>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</si>
  <si>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</si>
  <si>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</si>
  <si>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</si>
  <si>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</si>
  <si>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</si>
  <si>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</si>
  <si>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</si>
  <si>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</si>
  <si>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</si>
  <si>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</si>
  <si>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</si>
  <si>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</si>
  <si>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</si>
  <si>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</si>
  <si>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</si>
  <si>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</si>
  <si>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</si>
  <si>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</si>
  <si>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</si>
  <si>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</si>
  <si>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</si>
  <si>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</si>
  <si>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</si>
  <si>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</si>
  <si>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</si>
  <si>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</si>
  <si>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</si>
  <si>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</si>
  <si>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</si>
  <si>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</si>
  <si>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</si>
  <si>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</si>
  <si>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</si>
  <si>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</si>
  <si>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</si>
  <si>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</si>
  <si>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</si>
  <si>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</si>
  <si>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</si>
  <si>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</si>
  <si>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</si>
  <si>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</si>
  <si>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</si>
  <si>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</si>
  <si>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</si>
  <si>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</si>
  <si>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</si>
  <si>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</si>
  <si>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</si>
  <si>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</si>
  <si>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</si>
  <si>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</si>
  <si>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</si>
  <si>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</si>
  <si>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</si>
  <si>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</si>
  <si>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</si>
  <si>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</si>
  <si>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</si>
  <si>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</si>
  <si>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</si>
  <si>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</si>
  <si>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</si>
  <si>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</si>
  <si>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</si>
  <si>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</si>
  <si>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</si>
  <si>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</si>
  <si>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</si>
  <si>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</si>
  <si>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</si>
  <si>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</si>
  <si>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</si>
  <si>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</si>
  <si>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</si>
  <si>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</si>
  <si>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</si>
  <si>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</si>
  <si>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</si>
  <si>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</si>
  <si>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</si>
  <si>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</si>
  <si>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</si>
  <si>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</si>
  <si>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</si>
  <si>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</si>
  <si>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</si>
  <si>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</si>
  <si>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</si>
  <si>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</si>
  <si>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</si>
  <si>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</si>
  <si>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</si>
  <si>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</si>
  <si>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</si>
  <si>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</si>
  <si>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</si>
  <si>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</si>
  <si>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</si>
  <si>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</si>
  <si>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</si>
  <si>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</si>
  <si>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</si>
  <si>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</si>
  <si>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</si>
  <si>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</si>
  <si>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</si>
  <si>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</si>
  <si>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</si>
  <si>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</si>
  <si>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</si>
  <si>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</si>
  <si>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</si>
  <si>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</si>
  <si>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</si>
  <si>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</si>
  <si>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</si>
  <si>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</si>
  <si>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</si>
  <si>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</si>
  <si>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</si>
  <si>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</si>
  <si>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</si>
  <si>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</si>
  <si>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</si>
  <si>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</si>
  <si>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</si>
  <si>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</si>
  <si>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</si>
  <si>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</si>
  <si>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</si>
  <si>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</si>
  <si>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</si>
  <si>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</si>
  <si>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</si>
  <si>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</si>
  <si>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</si>
  <si>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</si>
  <si>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</si>
  <si>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</si>
  <si>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</si>
  <si>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</si>
  <si>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</si>
  <si>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</si>
  <si>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</si>
  <si>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</si>
  <si>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</si>
  <si>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</si>
  <si>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</si>
  <si>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</si>
  <si>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</si>
  <si>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</si>
  <si>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</si>
  <si>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</si>
  <si>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</si>
  <si>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</si>
  <si>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</si>
  <si>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</si>
  <si>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</si>
  <si>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</si>
  <si>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</si>
  <si>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</si>
  <si>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</si>
  <si>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</si>
  <si>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</si>
  <si>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</si>
  <si>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</si>
  <si>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</si>
  <si>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</si>
  <si>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</si>
  <si>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</si>
  <si>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</si>
  <si>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</si>
  <si>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</si>
  <si>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</si>
  <si>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</si>
  <si>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</si>
  <si>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</si>
  <si>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</si>
  <si>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</si>
  <si>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</si>
  <si>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</si>
  <si>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</si>
  <si>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</si>
  <si>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</si>
  <si>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</si>
  <si>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</si>
  <si>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</si>
  <si>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</si>
  <si>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</si>
  <si>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</si>
  <si>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</si>
  <si>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</si>
  <si>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</si>
  <si>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</si>
  <si>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</si>
  <si>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</si>
  <si>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</si>
  <si>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</si>
  <si>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</si>
  <si>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</si>
  <si>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</si>
  <si>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</si>
  <si>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</si>
  <si>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</si>
  <si>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</si>
  <si>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</si>
  <si>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</si>
  <si>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</si>
  <si>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</si>
  <si>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</si>
  <si>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</si>
  <si>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</si>
  <si>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</si>
  <si>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</si>
  <si>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</si>
  <si>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</si>
  <si>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</si>
  <si>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</si>
  <si>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</si>
  <si>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</si>
  <si>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</si>
  <si>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</si>
  <si>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</si>
  <si>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</si>
  <si>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</si>
  <si>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</si>
  <si>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</si>
  <si>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</si>
  <si>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</si>
  <si>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</si>
  <si>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</si>
  <si>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</si>
  <si>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</si>
  <si>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</si>
  <si>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</si>
  <si>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</si>
  <si>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</si>
  <si>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</si>
  <si>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</si>
  <si>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</si>
  <si>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</si>
  <si>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</si>
  <si>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</si>
  <si>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</si>
  <si>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</si>
  <si>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</si>
  <si>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</si>
  <si>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</si>
  <si>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</si>
  <si>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</si>
  <si>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</si>
  <si>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</si>
  <si>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</si>
  <si>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</si>
  <si>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</si>
  <si>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</si>
  <si>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</si>
  <si>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</si>
  <si>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</si>
  <si>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</si>
  <si>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</si>
  <si>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</si>
  <si>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</si>
  <si>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</si>
  <si>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</si>
  <si>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</si>
  <si>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</si>
  <si>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</si>
  <si>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</si>
  <si>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</si>
  <si>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</si>
  <si>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</si>
  <si>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</si>
  <si>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</si>
  <si>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</si>
  <si>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</si>
  <si>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</si>
  <si>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</si>
  <si>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</si>
  <si>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</si>
  <si>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</si>
  <si>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</si>
  <si>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</si>
  <si>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</si>
  <si>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</si>
  <si>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</si>
  <si>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</si>
  <si>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</si>
  <si>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</si>
  <si>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</si>
  <si>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</si>
  <si>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</si>
  <si>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</si>
  <si>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</si>
  <si>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</si>
  <si>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</si>
  <si>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</si>
  <si>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</si>
  <si>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</si>
  <si>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</si>
  <si>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</si>
  <si>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</si>
  <si>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</si>
  <si>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</si>
  <si>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</si>
  <si>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</si>
  <si>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</si>
  <si>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</si>
  <si>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</si>
  <si>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</si>
  <si>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</si>
  <si>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</si>
  <si>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</si>
  <si>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</si>
  <si>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</si>
  <si>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</si>
  <si>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</si>
  <si>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</si>
  <si>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</si>
  <si>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</si>
  <si>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</si>
  <si>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</si>
  <si>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</si>
  <si>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</si>
  <si>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</si>
  <si>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</si>
  <si>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</si>
  <si>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</si>
  <si>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</si>
  <si>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</si>
  <si>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</si>
  <si>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</si>
  <si>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</si>
  <si>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</si>
  <si>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</si>
  <si>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</si>
  <si>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</si>
  <si>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</si>
  <si>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</si>
  <si>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</si>
  <si>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</si>
  <si>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</si>
  <si>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</si>
  <si>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</si>
  <si>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</si>
  <si>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</si>
  <si>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</si>
  <si>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</si>
  <si>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</si>
  <si>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</si>
  <si>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</si>
  <si>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</si>
  <si>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</si>
  <si>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</si>
  <si>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</si>
  <si>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</si>
  <si>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</si>
  <si>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</si>
  <si>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</si>
  <si>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</si>
  <si>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</si>
  <si>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</si>
  <si>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</si>
  <si>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</si>
  <si>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</si>
  <si>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</si>
  <si>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</si>
  <si>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</si>
  <si>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</si>
  <si>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</si>
  <si>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</si>
  <si>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</si>
  <si>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</si>
  <si>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</si>
  <si>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</si>
  <si>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</si>
  <si>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</si>
  <si>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</si>
  <si>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</si>
  <si>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</si>
  <si>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</si>
  <si>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</si>
  <si>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</si>
  <si>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</si>
  <si>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</si>
  <si>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</si>
  <si>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</si>
  <si>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</si>
  <si>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</si>
  <si>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</si>
  <si>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</si>
  <si>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</si>
  <si>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</si>
  <si>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</si>
  <si>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</si>
  <si>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</si>
  <si>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</si>
  <si>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</si>
  <si>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</si>
  <si>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</si>
  <si>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</si>
  <si>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</si>
  <si>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</si>
  <si>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</si>
  <si>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</si>
  <si>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</si>
  <si>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</si>
  <si>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</si>
  <si>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</si>
  <si>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</si>
  <si>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</si>
  <si>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</si>
  <si>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</si>
  <si>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</si>
  <si>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</si>
  <si>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</si>
  <si>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</si>
  <si>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</si>
  <si>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</si>
  <si>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</si>
  <si>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</si>
  <si>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</si>
  <si>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</si>
  <si>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</si>
  <si>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</si>
  <si>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</si>
  <si>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</si>
  <si>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</si>
  <si>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</si>
  <si>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</si>
  <si>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</si>
  <si>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</si>
  <si>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</si>
  <si>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</si>
  <si>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</si>
  <si>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</si>
  <si>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</si>
  <si>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</si>
  <si>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</si>
  <si>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</si>
  <si>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</si>
  <si>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</si>
  <si>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</si>
  <si>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</si>
  <si>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</si>
  <si>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</si>
  <si>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</si>
  <si>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</si>
  <si>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</si>
  <si>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</si>
  <si>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</si>
  <si>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</si>
  <si>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</si>
  <si>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</si>
  <si>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</si>
  <si>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</si>
  <si>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</si>
  <si>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</si>
  <si>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</si>
  <si>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</si>
  <si>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</si>
  <si>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</si>
  <si>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</si>
  <si>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</si>
  <si>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</si>
  <si>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</si>
  <si>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</si>
  <si>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</si>
  <si>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</si>
  <si>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</si>
  <si>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</si>
  <si>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</si>
  <si>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</si>
  <si>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</si>
  <si>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</si>
  <si>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</si>
  <si>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</si>
  <si>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</si>
  <si>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</si>
  <si>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</si>
  <si>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</si>
  <si>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</si>
  <si>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</si>
  <si>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</si>
  <si>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</si>
  <si>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</si>
  <si>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</si>
  <si>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</si>
  <si>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</si>
  <si>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</si>
  <si>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</si>
  <si>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</si>
  <si>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</si>
  <si>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</si>
  <si>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</si>
  <si>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</si>
  <si>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</si>
  <si>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</si>
  <si>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</si>
  <si>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</si>
  <si>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</si>
  <si>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</si>
  <si>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</si>
  <si>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</si>
  <si>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</si>
  <si>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</si>
  <si>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</si>
  <si>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</si>
  <si>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</si>
  <si>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</si>
  <si>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</si>
  <si>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</si>
  <si>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</si>
  <si>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</si>
  <si>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</si>
  <si>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</si>
  <si>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</si>
  <si>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</si>
  <si>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</si>
  <si>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</si>
  <si>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</si>
  <si>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</si>
  <si>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</si>
  <si>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</si>
  <si>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</si>
  <si>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</si>
  <si>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</si>
  <si>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</si>
  <si>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</si>
  <si>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</si>
  <si>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</si>
  <si>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</si>
  <si>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</si>
  <si>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</si>
  <si>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</si>
  <si>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</si>
  <si>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</si>
  <si>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</si>
  <si>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</si>
  <si>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</si>
  <si>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</si>
  <si>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</si>
  <si>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</si>
  <si>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</si>
  <si>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</si>
  <si>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</si>
  <si>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</si>
  <si>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</si>
  <si>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</si>
  <si>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</si>
  <si>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</si>
  <si>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</si>
  <si>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</si>
  <si>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</si>
  <si>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</si>
  <si>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</si>
  <si>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</si>
  <si>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</si>
  <si>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</si>
  <si>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</si>
  <si>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</si>
  <si>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</si>
  <si>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</si>
  <si>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</si>
  <si>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</si>
  <si>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</si>
  <si>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</si>
  <si>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</si>
  <si>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</si>
  <si>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</si>
  <si>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</si>
  <si>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</si>
  <si>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</si>
  <si>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</si>
  <si>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</si>
  <si>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</si>
  <si>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</si>
  <si>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</si>
  <si>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</si>
  <si>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</si>
  <si>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</si>
  <si>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</si>
  <si>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</si>
  <si>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</si>
  <si>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</si>
  <si>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</si>
  <si>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</si>
  <si>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</si>
  <si>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</si>
  <si>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</si>
  <si>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</si>
  <si>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</si>
  <si>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</si>
  <si>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</si>
  <si>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</si>
  <si>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</si>
  <si>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</si>
  <si>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</si>
  <si>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</si>
  <si>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</si>
  <si>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</si>
  <si>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</si>
  <si>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</si>
  <si>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</si>
  <si>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</si>
  <si>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</si>
  <si>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</si>
  <si>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</si>
  <si>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</si>
  <si>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</si>
  <si>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</si>
  <si>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</si>
  <si>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</si>
  <si>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</si>
  <si>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</si>
  <si>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</si>
  <si>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</si>
  <si>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</si>
  <si>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</si>
  <si>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</si>
  <si>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</si>
  <si>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</si>
  <si>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</si>
  <si>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</si>
  <si>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</si>
  <si>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</si>
  <si>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</si>
  <si>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</si>
  <si>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</si>
  <si>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</si>
  <si>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</si>
  <si>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</si>
  <si>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</si>
  <si>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</si>
  <si>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</si>
  <si>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</si>
  <si>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</si>
  <si>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</si>
  <si>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</si>
  <si>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</si>
  <si>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</si>
  <si>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</si>
  <si>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</si>
  <si>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</si>
  <si>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</si>
  <si>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</si>
  <si>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</si>
  <si>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</si>
  <si>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</si>
  <si>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</si>
  <si>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</si>
  <si>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</si>
  <si>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</si>
  <si>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</si>
  <si>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</si>
  <si>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</si>
  <si>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</si>
  <si>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</si>
  <si>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</si>
  <si>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</si>
  <si>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</si>
  <si>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</si>
  <si>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</si>
  <si>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</si>
  <si>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</si>
  <si>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</si>
  <si>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</si>
  <si>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</si>
  <si>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</si>
  <si>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</si>
  <si>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</si>
  <si>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</si>
  <si>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</si>
  <si>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</si>
  <si>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</si>
  <si>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</si>
  <si>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</si>
  <si>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</si>
  <si>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</si>
  <si>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</si>
  <si>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</si>
  <si>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</si>
  <si>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</si>
  <si>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</si>
  <si>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</si>
  <si>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</si>
  <si>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</si>
  <si>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</si>
  <si>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</si>
  <si>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</si>
  <si>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</si>
  <si>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</si>
  <si>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</si>
  <si>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</si>
  <si>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</si>
  <si>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</si>
  <si>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</si>
  <si>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</si>
  <si>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</si>
  <si>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</si>
  <si>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</si>
  <si>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</si>
  <si>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</si>
  <si>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</si>
  <si>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</si>
  <si>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</si>
  <si>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</si>
  <si>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</si>
  <si>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</si>
  <si>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</si>
  <si>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</si>
  <si>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</si>
  <si>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</si>
  <si>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</si>
  <si>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</si>
  <si>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</si>
  <si>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</si>
  <si>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</si>
  <si>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</si>
  <si>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</si>
  <si>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</si>
  <si>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</si>
  <si>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</si>
  <si>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</si>
  <si>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</si>
  <si>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</si>
  <si>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</si>
  <si>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</si>
  <si>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</si>
  <si>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</si>
  <si>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</si>
  <si>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</si>
  <si>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</si>
  <si>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</si>
  <si>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</si>
  <si>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</si>
  <si>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</si>
  <si>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</si>
  <si>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</si>
  <si>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</si>
  <si>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</si>
  <si>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</si>
  <si>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</si>
  <si>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</si>
  <si>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</si>
  <si>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</si>
  <si>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</si>
  <si>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</si>
  <si>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</si>
  <si>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</si>
  <si>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</si>
  <si>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</si>
  <si>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</si>
  <si>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</si>
  <si>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</si>
  <si>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</si>
  <si>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</si>
  <si>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</si>
  <si>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</si>
  <si>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</si>
  <si>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</si>
  <si>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</si>
  <si>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</si>
  <si>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</si>
  <si>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</si>
  <si>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</si>
  <si>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</si>
  <si>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</si>
  <si>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</si>
  <si>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</si>
  <si>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</si>
  <si>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</si>
  <si>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</si>
  <si>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</si>
  <si>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</si>
  <si>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</si>
  <si>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</si>
  <si>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</si>
  <si>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</si>
  <si>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</si>
  <si>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</si>
  <si>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</si>
  <si>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</si>
  <si>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</si>
  <si>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</si>
  <si>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</si>
  <si>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</si>
  <si>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</si>
  <si>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</si>
  <si>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</si>
  <si>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</si>
  <si>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</si>
  <si>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</si>
  <si>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</si>
  <si>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</si>
  <si>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</si>
  <si>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</si>
  <si>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</si>
  <si>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</si>
  <si>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</si>
  <si>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</si>
  <si>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</si>
  <si>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</si>
  <si>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</si>
  <si>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</si>
  <si>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</si>
  <si>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</si>
  <si>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</si>
  <si>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</si>
  <si>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</si>
  <si>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</si>
  <si>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</si>
  <si>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</si>
  <si>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</si>
  <si>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</si>
  <si>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</si>
  <si>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</si>
  <si>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</si>
  <si>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</si>
  <si>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</si>
  <si>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</si>
  <si>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</si>
  <si>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</si>
  <si>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</si>
  <si>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</si>
  <si>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</si>
  <si>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</si>
  <si>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</si>
  <si>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</si>
  <si>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</si>
  <si>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</si>
  <si>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</si>
  <si>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</si>
  <si>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</si>
  <si>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</si>
  <si>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</si>
  <si>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</si>
  <si>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</si>
  <si>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</si>
  <si>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</si>
  <si>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</si>
  <si>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</si>
  <si>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</si>
  <si>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</si>
  <si>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</si>
  <si>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</si>
  <si>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</si>
  <si>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</si>
  <si>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</si>
  <si>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</si>
  <si>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</si>
  <si>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</si>
  <si>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</si>
  <si>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</si>
  <si>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</si>
  <si>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</si>
  <si>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</si>
  <si>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</si>
  <si>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</si>
  <si>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</si>
  <si>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</si>
  <si>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</si>
  <si>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</si>
  <si>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</si>
  <si>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</si>
  <si>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</si>
  <si>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</si>
  <si>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</si>
  <si>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</si>
  <si>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</si>
  <si>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</si>
  <si>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</si>
  <si>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</si>
  <si>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</si>
  <si>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</si>
  <si>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</si>
  <si>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</si>
  <si>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</si>
  <si>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</si>
  <si>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</si>
  <si>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</si>
  <si>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</si>
  <si>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</si>
  <si>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</si>
  <si>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</si>
  <si>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</si>
  <si>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</si>
  <si>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</si>
  <si>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</si>
  <si>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</si>
  <si>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</si>
  <si>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</si>
  <si>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</si>
  <si>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</si>
  <si>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</si>
  <si>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</si>
  <si>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</si>
  <si>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</si>
  <si>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</si>
  <si>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</si>
  <si>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</si>
  <si>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</si>
  <si>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</si>
  <si>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</si>
  <si>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</si>
  <si>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</si>
  <si>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</si>
  <si>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</si>
  <si>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</si>
  <si>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</si>
  <si>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</si>
  <si>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</si>
  <si>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</si>
  <si>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</si>
  <si>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</si>
  <si>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</si>
  <si>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</si>
  <si>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</si>
  <si>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</si>
  <si>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</si>
  <si>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</si>
  <si>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</si>
  <si>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</si>
  <si>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</si>
  <si>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</si>
  <si>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</si>
  <si>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</si>
  <si>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</si>
  <si>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</si>
  <si>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</si>
  <si>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</si>
  <si>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</si>
  <si>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</si>
  <si>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</si>
  <si>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</si>
  <si>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</si>
  <si>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</si>
  <si>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</si>
  <si>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</si>
  <si>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</si>
  <si>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</si>
  <si>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</si>
  <si>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</si>
  <si>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</si>
  <si>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</si>
  <si>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</si>
  <si>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</si>
  <si>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</si>
  <si>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</si>
  <si>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</si>
  <si>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</si>
  <si>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</si>
  <si>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</si>
  <si>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</si>
  <si>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</si>
  <si>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</si>
  <si>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</si>
  <si>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</si>
  <si>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</si>
  <si>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</si>
  <si>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</si>
  <si>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</si>
  <si>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</si>
  <si>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</si>
  <si>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</si>
  <si>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</si>
  <si>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</si>
  <si>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</si>
  <si>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</si>
  <si>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</si>
  <si>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</si>
  <si>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</si>
  <si>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</si>
  <si>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</si>
  <si>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</si>
  <si>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</si>
  <si>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</si>
  <si>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</si>
  <si>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</si>
  <si>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</si>
  <si>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</si>
  <si>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</si>
  <si>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</si>
  <si>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</si>
  <si>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</si>
  <si>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</si>
  <si>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</si>
  <si>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</si>
  <si>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</si>
  <si>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</si>
  <si>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</si>
  <si>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</si>
  <si>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</si>
  <si>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</si>
  <si>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</si>
  <si>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</si>
  <si>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</si>
  <si>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</si>
  <si>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</si>
  <si>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</si>
  <si>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</si>
  <si>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</si>
  <si>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</si>
  <si>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</si>
  <si>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</si>
  <si>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</si>
  <si>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</si>
  <si>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</si>
  <si>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</si>
  <si>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</si>
  <si>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</si>
  <si>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</si>
  <si>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</si>
  <si>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</si>
  <si>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</si>
  <si>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</si>
  <si>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</si>
  <si>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</si>
  <si>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</si>
  <si>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</si>
  <si>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</si>
  <si>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</si>
  <si>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</si>
  <si>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</si>
  <si>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</si>
  <si>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</si>
  <si>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</si>
  <si>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</si>
  <si>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</si>
  <si>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</si>
  <si>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</si>
  <si>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</si>
  <si>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</si>
  <si>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</si>
  <si>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</si>
  <si>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</si>
  <si>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</si>
  <si>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</si>
  <si>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</si>
  <si>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</si>
  <si>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</si>
  <si>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</si>
  <si>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</si>
  <si>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</si>
  <si>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</si>
  <si>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</si>
  <si>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</si>
  <si>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</si>
  <si>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</si>
  <si>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</si>
  <si>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</si>
  <si>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</si>
  <si>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</si>
  <si>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</si>
  <si>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</si>
  <si>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</si>
  <si>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</si>
  <si>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</si>
  <si>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</si>
  <si>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</si>
  <si>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</si>
  <si>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</si>
  <si>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</si>
  <si>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</si>
  <si>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</si>
  <si>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</si>
  <si>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</si>
  <si>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</si>
  <si>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</si>
  <si>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</si>
  <si>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</si>
  <si>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</si>
  <si>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</si>
  <si>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</si>
  <si>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</si>
  <si>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</si>
  <si>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</si>
  <si>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</si>
  <si>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</si>
  <si>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</si>
  <si>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</si>
  <si>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</si>
  <si>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</si>
  <si>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</si>
  <si>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</si>
  <si>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</si>
  <si>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</si>
  <si>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</si>
  <si>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</si>
  <si>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</si>
  <si>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</si>
  <si>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</si>
  <si>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</si>
  <si>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</si>
  <si>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</si>
  <si>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</si>
  <si>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</si>
  <si>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</si>
  <si>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</si>
  <si>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</si>
  <si>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</si>
  <si>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</si>
  <si>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</si>
  <si>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</si>
  <si>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</si>
  <si>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</si>
  <si>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</si>
  <si>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</si>
  <si>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</si>
  <si>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</si>
  <si>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</si>
  <si>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</si>
  <si>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</si>
  <si>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</si>
  <si>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</si>
  <si>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</si>
  <si>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</si>
  <si>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</si>
  <si>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</si>
  <si>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</si>
  <si>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</si>
  <si>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</si>
  <si>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</si>
  <si>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</si>
  <si>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</si>
  <si>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</si>
  <si>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</si>
  <si>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</si>
  <si>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</si>
  <si>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</si>
  <si>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</si>
  <si>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</si>
  <si>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</si>
  <si>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</si>
  <si>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</si>
  <si>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</si>
  <si>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</si>
  <si>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</si>
  <si>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</si>
  <si>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</si>
  <si>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</si>
  <si>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</si>
  <si>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</si>
  <si>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</si>
  <si>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</si>
  <si>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</si>
  <si>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</si>
  <si>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</si>
  <si>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</si>
  <si>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</si>
  <si>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</si>
  <si>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</si>
  <si>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</si>
  <si>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</si>
  <si>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</si>
  <si>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</si>
  <si>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</si>
  <si>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</si>
  <si>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</si>
  <si>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</si>
  <si>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</si>
  <si>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</si>
  <si>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</si>
  <si>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</si>
  <si>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</si>
  <si>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</si>
  <si>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</si>
  <si>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</si>
  <si>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</si>
  <si>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</si>
  <si>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</si>
  <si>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</si>
  <si>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</si>
  <si>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</si>
  <si>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</si>
  <si>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</si>
  <si>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</si>
  <si>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</si>
  <si>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</si>
  <si>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</si>
  <si>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</si>
  <si>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</si>
  <si>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</si>
  <si>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</si>
  <si>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</si>
  <si>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</si>
  <si>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</si>
  <si>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</si>
  <si>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</si>
  <si>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</si>
  <si>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</si>
  <si>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</si>
  <si>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</si>
  <si>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</si>
  <si>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</si>
  <si>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</si>
  <si>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</si>
  <si>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</si>
  <si>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</si>
  <si>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</si>
  <si>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</si>
  <si>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</si>
  <si>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</si>
  <si>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</si>
  <si>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</si>
  <si>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</si>
  <si>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</si>
  <si>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</si>
  <si>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</si>
  <si>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</si>
  <si>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</si>
  <si>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</si>
  <si>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</si>
  <si>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</si>
  <si>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</si>
  <si>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</si>
  <si>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</si>
  <si>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</si>
  <si>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</si>
  <si>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</si>
  <si>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</si>
  <si>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</si>
  <si>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</si>
  <si>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</si>
  <si>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</si>
  <si>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</si>
  <si>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</si>
  <si>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</si>
  <si>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</si>
  <si>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</si>
  <si>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</si>
  <si>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</si>
  <si>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</si>
  <si>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</si>
  <si>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</si>
  <si>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</si>
  <si>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</si>
  <si>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</si>
  <si>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</si>
  <si>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</si>
  <si>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</si>
  <si>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</si>
  <si>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</si>
  <si>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</si>
  <si>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</si>
  <si>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</si>
  <si>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</si>
  <si>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</si>
  <si>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</si>
  <si>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</si>
  <si>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</si>
  <si>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</si>
  <si>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</si>
  <si>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</si>
  <si>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</si>
  <si>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</si>
  <si>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</si>
  <si>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</si>
  <si>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</si>
  <si>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</si>
  <si>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</si>
  <si>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</si>
  <si>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</si>
  <si>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</si>
  <si>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</si>
  <si>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</si>
  <si>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</si>
  <si>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</si>
  <si>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</si>
  <si>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</si>
  <si>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</si>
  <si>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</si>
  <si>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</si>
  <si>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</si>
  <si>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</si>
  <si>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</si>
  <si>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</si>
  <si>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</si>
  <si>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</si>
  <si>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</si>
  <si>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</si>
  <si>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</si>
  <si>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</si>
  <si>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</si>
  <si>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</si>
  <si>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</si>
  <si>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</si>
  <si>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</si>
  <si>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</si>
  <si>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</si>
  <si>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</si>
  <si>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</si>
  <si>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</si>
  <si>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</si>
  <si>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</si>
  <si>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</si>
  <si>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</si>
  <si>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</si>
  <si>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</si>
  <si>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</si>
  <si>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</si>
  <si>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</si>
  <si>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</si>
  <si>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</si>
  <si>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</si>
  <si>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</si>
  <si>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</si>
  <si>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</si>
  <si>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</si>
  <si>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</si>
  <si>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</si>
  <si>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</si>
  <si>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</si>
  <si>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</si>
  <si>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</si>
  <si>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</si>
  <si>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</si>
  <si>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</si>
  <si>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</si>
  <si>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</si>
  <si>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</si>
  <si>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</si>
  <si>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</si>
  <si>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</si>
  <si>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</si>
  <si>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</si>
  <si>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</si>
  <si>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</si>
  <si>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</si>
  <si>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</si>
  <si>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</si>
  <si>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</si>
  <si>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</si>
  <si>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</si>
  <si>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</si>
  <si>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</si>
  <si>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</si>
  <si>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</si>
  <si>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</si>
  <si>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</si>
  <si>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</si>
  <si>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</si>
  <si>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</si>
  <si>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</si>
  <si>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</si>
  <si>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</si>
  <si>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</si>
  <si>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</si>
  <si>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</si>
  <si>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</si>
  <si>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</si>
  <si>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</si>
  <si>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</si>
  <si>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</si>
  <si>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</si>
  <si>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</si>
  <si>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</si>
  <si>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</si>
  <si>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</si>
  <si>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</si>
  <si>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</si>
  <si>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</si>
  <si>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</si>
  <si>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</si>
  <si>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</si>
  <si>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</si>
  <si>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</si>
  <si>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</si>
  <si>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</si>
  <si>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</si>
  <si>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</si>
  <si>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</si>
  <si>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</si>
  <si>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</si>
  <si>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</si>
  <si>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</si>
  <si>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</si>
  <si>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</si>
  <si>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</si>
  <si>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</si>
  <si>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</si>
  <si>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</si>
  <si>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</si>
  <si>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</si>
  <si>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</si>
  <si>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</si>
  <si>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</si>
  <si>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</si>
  <si>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</si>
  <si>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</si>
  <si>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</si>
  <si>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</si>
  <si>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</si>
  <si>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</si>
  <si>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</si>
  <si>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</si>
  <si>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</si>
  <si>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</si>
  <si>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</si>
  <si>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</si>
  <si>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</si>
  <si>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</si>
  <si>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</si>
  <si>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</si>
  <si>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</si>
  <si>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</si>
  <si>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</si>
  <si>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</si>
  <si>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</si>
  <si>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</si>
  <si>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</si>
  <si>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</si>
  <si>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</si>
  <si>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</si>
  <si>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</si>
  <si>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</si>
  <si>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</si>
  <si>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</si>
  <si>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</si>
  <si>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</si>
  <si>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</si>
  <si>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</si>
  <si>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</si>
  <si>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</si>
  <si>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</si>
  <si>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</si>
  <si>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</si>
  <si>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</si>
  <si>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</si>
  <si>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</si>
  <si>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</si>
  <si>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</si>
  <si>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</si>
  <si>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</si>
  <si>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</si>
  <si>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</si>
  <si>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</si>
  <si>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</si>
  <si>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</si>
  <si>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</si>
  <si>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</si>
  <si>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</si>
  <si>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</si>
  <si>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</si>
  <si>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</si>
  <si>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</si>
  <si>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</si>
  <si>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</si>
  <si>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</si>
  <si>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</si>
  <si>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</si>
  <si>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</si>
  <si>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</si>
  <si>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</si>
  <si>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</si>
  <si>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</si>
  <si>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</si>
  <si>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</si>
  <si>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</si>
  <si>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</si>
  <si>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</si>
  <si>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</si>
  <si>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</si>
  <si>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</si>
  <si>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</si>
  <si>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</si>
  <si>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</si>
  <si>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</si>
  <si>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</si>
  <si>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</si>
  <si>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</si>
  <si>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</si>
  <si>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</si>
  <si>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</si>
  <si>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</si>
  <si>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</si>
  <si>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</si>
  <si>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</si>
  <si>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</si>
  <si>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</si>
  <si>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</si>
  <si>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</si>
  <si>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</si>
  <si>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</si>
  <si>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</si>
  <si>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</si>
  <si>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</si>
  <si>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</si>
  <si>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</si>
  <si>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</si>
  <si>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</si>
  <si>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</si>
  <si>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</si>
  <si>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</si>
  <si>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</si>
  <si>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</si>
  <si>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</si>
  <si>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</si>
  <si>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</si>
  <si>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</si>
  <si>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</si>
  <si>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</si>
  <si>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</si>
  <si>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</si>
  <si>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</si>
  <si>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</si>
  <si>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</si>
  <si>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</si>
  <si>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</si>
  <si>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</si>
  <si>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</si>
  <si>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</si>
  <si>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</si>
  <si>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</si>
  <si>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</si>
  <si>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</si>
  <si>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</si>
  <si>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</si>
  <si>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</si>
  <si>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</si>
  <si>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</si>
  <si>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</si>
  <si>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</si>
  <si>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</si>
  <si>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</si>
  <si>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</si>
  <si>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</si>
  <si>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</si>
  <si>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</si>
  <si>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</si>
  <si>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</si>
  <si>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</si>
  <si>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</si>
  <si>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</si>
  <si>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</si>
  <si>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</si>
  <si>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</si>
  <si>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</si>
  <si>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</si>
  <si>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</si>
  <si>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</si>
  <si>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</si>
  <si>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</si>
  <si>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</si>
  <si>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</si>
  <si>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</si>
  <si>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</si>
  <si>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</si>
  <si>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</si>
  <si>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</si>
  <si>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</si>
  <si>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</si>
  <si>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</si>
  <si>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</si>
  <si>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</si>
  <si>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</si>
  <si>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</si>
  <si>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</si>
  <si>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</si>
  <si>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</si>
  <si>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</si>
  <si>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</si>
  <si>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</si>
  <si>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</si>
  <si>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</si>
  <si>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</si>
  <si>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</si>
  <si>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</si>
  <si>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</si>
  <si>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</si>
  <si>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</si>
  <si>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</si>
  <si>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</si>
  <si>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</si>
  <si>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</si>
  <si>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</si>
  <si>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</si>
  <si>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</si>
  <si>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</si>
  <si>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</si>
  <si>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</si>
  <si>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</si>
  <si>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</si>
  <si>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</si>
  <si>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</si>
  <si>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</si>
  <si>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</si>
  <si>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</si>
  <si>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</si>
  <si>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</si>
  <si>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</si>
  <si>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</si>
  <si>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</si>
  <si>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</si>
  <si>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</si>
  <si>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</si>
  <si>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</si>
  <si>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</si>
  <si>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</si>
  <si>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</si>
  <si>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</si>
  <si>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</si>
  <si>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</si>
  <si>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</si>
  <si>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</si>
  <si>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</si>
  <si>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</si>
  <si>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</si>
  <si>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</si>
  <si>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</si>
  <si>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</si>
  <si>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</si>
  <si>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</si>
  <si>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</si>
  <si>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</si>
  <si>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</si>
  <si>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</si>
  <si>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</si>
  <si>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</si>
  <si>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</si>
  <si>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</si>
  <si>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</si>
  <si>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</si>
  <si>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</si>
  <si>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</si>
  <si>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</si>
  <si>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</si>
  <si>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</si>
  <si>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</si>
  <si>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</si>
  <si>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</si>
  <si>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</si>
  <si>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</si>
  <si>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</si>
  <si>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</si>
  <si>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</si>
  <si>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</si>
  <si>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</si>
  <si>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</si>
  <si>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</si>
  <si>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</si>
  <si>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</si>
  <si>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</si>
  <si>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</si>
  <si>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</si>
  <si>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</si>
  <si>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</si>
  <si>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</si>
  <si>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</si>
  <si>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</si>
  <si>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</si>
  <si>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</si>
  <si>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</si>
  <si>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</si>
  <si>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</si>
  <si>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</si>
  <si>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</si>
  <si>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</si>
  <si>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</si>
  <si>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</si>
  <si>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</si>
  <si>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</si>
  <si>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</si>
  <si>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</si>
  <si>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</si>
  <si>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</si>
  <si>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</si>
  <si>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</si>
  <si>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</si>
  <si>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</si>
  <si>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</si>
  <si>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</si>
  <si>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</si>
  <si>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</si>
  <si>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</si>
  <si>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</si>
  <si>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</si>
  <si>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</si>
  <si>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</si>
  <si>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</si>
  <si>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</si>
  <si>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</si>
  <si>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</si>
  <si>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</si>
  <si>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</si>
  <si>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</si>
  <si>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</si>
  <si>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</si>
  <si>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</si>
  <si>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</si>
  <si>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</si>
  <si>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</si>
  <si>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</si>
  <si>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</si>
  <si>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</si>
  <si>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</si>
  <si>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</si>
  <si>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</si>
  <si>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</si>
  <si>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</si>
  <si>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</si>
  <si>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</si>
  <si>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</si>
  <si>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</si>
  <si>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</si>
  <si>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</si>
  <si>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</si>
  <si>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</si>
  <si>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</si>
  <si>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</si>
  <si>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</si>
  <si>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</si>
  <si>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</si>
  <si>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</si>
  <si>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</si>
  <si>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</si>
  <si>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</si>
  <si>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</si>
  <si>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</si>
  <si>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</si>
  <si>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</si>
  <si>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</si>
  <si>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</si>
  <si>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</si>
  <si>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</si>
  <si>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</si>
  <si>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</si>
  <si>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</si>
  <si>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</si>
  <si>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</si>
  <si>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</si>
  <si>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</si>
  <si>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</si>
  <si>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</si>
  <si>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</si>
  <si>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</si>
  <si>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</si>
  <si>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</si>
  <si>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</si>
  <si>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</si>
  <si>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</si>
  <si>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</si>
  <si>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</si>
  <si>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</si>
  <si>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</si>
  <si>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</si>
  <si>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</si>
  <si>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</si>
  <si>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</si>
  <si>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</si>
  <si>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</si>
  <si>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</si>
  <si>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</si>
  <si>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</si>
  <si>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</si>
  <si>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</si>
  <si>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</si>
  <si>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</si>
  <si>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</si>
  <si>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</si>
  <si>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</si>
  <si>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</si>
  <si>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</si>
  <si>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</si>
  <si>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</si>
  <si>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</si>
  <si>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</si>
  <si>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</si>
  <si>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</si>
  <si>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</si>
  <si>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</si>
  <si>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</si>
  <si>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</si>
  <si>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</si>
  <si>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</si>
  <si>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</si>
  <si>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</si>
  <si>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</si>
  <si>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</si>
  <si>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</si>
  <si>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</si>
  <si>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</si>
  <si>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</si>
  <si>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</si>
  <si>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</si>
  <si>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</si>
  <si>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</si>
  <si>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</si>
  <si>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</si>
  <si>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</si>
  <si>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</si>
  <si>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</si>
  <si>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</si>
  <si>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</si>
  <si>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</si>
  <si>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</si>
  <si>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</si>
  <si>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</si>
  <si>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</si>
  <si>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</si>
  <si>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</si>
  <si>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</si>
  <si>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</si>
  <si>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</si>
  <si>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</si>
  <si>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</si>
  <si>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</si>
  <si>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</si>
  <si>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</si>
  <si>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</si>
  <si>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</si>
  <si>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</si>
  <si>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</si>
  <si>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</si>
  <si>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</si>
  <si>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</si>
  <si>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</si>
  <si>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</si>
  <si>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</si>
  <si>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</si>
  <si>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</si>
  <si>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</si>
  <si>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</si>
  <si>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</si>
  <si>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</si>
  <si>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</si>
  <si>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</si>
  <si>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</si>
  <si>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</si>
  <si>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</si>
  <si>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</si>
  <si>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</si>
  <si>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</si>
  <si>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</si>
  <si>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</si>
  <si>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</si>
  <si>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</si>
  <si>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</si>
  <si>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</si>
  <si>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</si>
  <si>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</si>
  <si>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</si>
  <si>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</si>
  <si>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</si>
  <si>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</si>
  <si>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</si>
  <si>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</si>
  <si>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</si>
  <si>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</si>
  <si>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</si>
  <si>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</si>
  <si>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</si>
  <si>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</si>
  <si>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</si>
  <si>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</si>
  <si>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</si>
  <si>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</si>
  <si>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</si>
  <si>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</si>
  <si>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</si>
  <si>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</si>
  <si>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</si>
  <si>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</si>
  <si>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</si>
  <si>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</si>
  <si>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</si>
  <si>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</si>
  <si>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</si>
  <si>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</si>
  <si>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</si>
  <si>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</si>
  <si>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</si>
  <si>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</si>
  <si>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</si>
  <si>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</si>
  <si>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</si>
  <si>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</si>
  <si>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</si>
  <si>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</si>
  <si>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</si>
  <si>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</si>
  <si>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</si>
  <si>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</si>
  <si>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</si>
  <si>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</si>
  <si>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</si>
  <si>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</si>
  <si>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</si>
  <si>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</si>
  <si>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</si>
  <si>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</si>
  <si>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</si>
  <si>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</si>
  <si>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</si>
  <si>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</si>
  <si>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</si>
  <si>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</si>
  <si>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</si>
  <si>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</si>
  <si>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</si>
  <si>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</si>
  <si>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</si>
  <si>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</si>
  <si>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</si>
  <si>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</si>
  <si>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</si>
  <si>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</si>
  <si>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</si>
  <si>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</si>
  <si>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</si>
  <si>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</si>
  <si>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</si>
  <si>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</si>
  <si>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</si>
  <si>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</si>
  <si>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</si>
  <si>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</si>
  <si>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</si>
  <si>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</si>
  <si>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</si>
  <si>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</si>
  <si>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</si>
  <si>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</si>
  <si>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</si>
  <si>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</si>
  <si>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</si>
  <si>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</si>
  <si>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</si>
  <si>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</si>
  <si>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</si>
  <si>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</si>
  <si>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</si>
  <si>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</si>
  <si>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</si>
  <si>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</si>
  <si>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</si>
  <si>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</si>
  <si>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</si>
  <si>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</si>
  <si>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</si>
  <si>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</si>
  <si>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</si>
  <si>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</si>
  <si>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</si>
  <si>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</si>
  <si>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</si>
  <si>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</si>
  <si>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</si>
  <si>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</si>
  <si>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</si>
  <si>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</si>
  <si>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</si>
  <si>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</si>
  <si>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</si>
  <si>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</si>
  <si>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</si>
  <si>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</si>
  <si>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</si>
  <si>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</si>
  <si>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</si>
  <si>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</si>
  <si>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</si>
  <si>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</si>
  <si>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</si>
  <si>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</si>
  <si>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</si>
  <si>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</si>
  <si>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</si>
  <si>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</si>
  <si>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</si>
  <si>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</si>
  <si>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</si>
  <si>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</si>
  <si>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</si>
  <si>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</si>
  <si>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</si>
  <si>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</si>
  <si>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</si>
  <si>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</si>
  <si>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</si>
  <si>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</si>
  <si>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</si>
  <si>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</si>
  <si>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</si>
  <si>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</si>
  <si>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</si>
  <si>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</si>
  <si>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</si>
  <si>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</si>
  <si>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</si>
  <si>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</si>
  <si>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</si>
  <si>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</si>
  <si>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</si>
  <si>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</si>
  <si>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</si>
  <si>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</si>
  <si>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</si>
  <si>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</si>
  <si>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</si>
  <si>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</si>
  <si>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</si>
  <si>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</si>
  <si>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</si>
  <si>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</si>
  <si>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</si>
  <si>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</si>
  <si>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</si>
  <si>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</si>
  <si>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</si>
  <si>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</si>
  <si>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</si>
  <si>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</si>
  <si>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</si>
  <si>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</si>
  <si>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</si>
  <si>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</si>
  <si>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</si>
  <si>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</si>
  <si>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</si>
  <si>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</si>
  <si>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</si>
  <si>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</si>
  <si>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</si>
  <si>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</si>
  <si>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</si>
  <si>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</si>
  <si>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</si>
  <si>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</si>
  <si>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</si>
  <si>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</si>
  <si>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</si>
  <si>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</si>
  <si>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</si>
  <si>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</si>
  <si>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</si>
  <si>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</si>
  <si>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</si>
  <si>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</si>
  <si>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</si>
  <si>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</si>
  <si>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</si>
  <si>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</si>
  <si>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</si>
  <si>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</si>
  <si>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</si>
  <si>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</si>
  <si>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</si>
  <si>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</si>
  <si>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</si>
  <si>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</si>
  <si>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</si>
  <si>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</si>
  <si>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</si>
  <si>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</si>
  <si>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</si>
  <si>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</si>
  <si>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</si>
  <si>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</si>
  <si>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</si>
  <si>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</si>
  <si>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</si>
  <si>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</si>
  <si>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</si>
  <si>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</si>
  <si>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</si>
  <si>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</si>
  <si>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</si>
  <si>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</si>
  <si>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</si>
  <si>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</si>
  <si>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</si>
  <si>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</si>
  <si>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</si>
  <si>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</si>
  <si>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</si>
  <si>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</si>
  <si>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</si>
  <si>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</si>
  <si>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</si>
  <si>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</si>
  <si>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</si>
  <si>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</si>
  <si>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</si>
  <si>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</si>
  <si>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</si>
  <si>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</si>
  <si>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</si>
  <si>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</si>
  <si>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</si>
  <si>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</si>
  <si>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</si>
  <si>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</si>
  <si>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</si>
  <si>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</si>
  <si>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</si>
  <si>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</si>
  <si>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</si>
  <si>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</si>
  <si>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</si>
  <si>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</si>
  <si>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</si>
  <si>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</si>
  <si>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</si>
  <si>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</si>
  <si>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</si>
  <si>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</si>
  <si>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</si>
  <si>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</si>
  <si>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</si>
  <si>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</si>
  <si>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</si>
  <si>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</si>
  <si>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</si>
  <si>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</si>
  <si>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</si>
  <si>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</si>
  <si>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</si>
  <si>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</si>
  <si>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</si>
  <si>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</si>
  <si>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</si>
  <si>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</si>
  <si>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</si>
  <si>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</si>
  <si>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</si>
  <si>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</si>
  <si>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</si>
  <si>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</si>
  <si>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</si>
  <si>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</si>
  <si>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</si>
  <si>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</si>
  <si>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</si>
  <si>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</si>
  <si>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</si>
  <si>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</si>
  <si>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</si>
  <si>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</si>
  <si>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</si>
  <si>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</si>
  <si>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</si>
  <si>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</si>
  <si>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</si>
  <si>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</si>
  <si>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</si>
  <si>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</si>
  <si>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</si>
  <si>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</si>
  <si>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</si>
  <si>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</si>
  <si>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</si>
  <si>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</si>
  <si>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</si>
  <si>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</si>
  <si>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</si>
  <si>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</si>
  <si>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</si>
  <si>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</si>
  <si>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</si>
  <si>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</si>
  <si>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</si>
  <si>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</si>
  <si>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</si>
  <si>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</si>
  <si>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</si>
  <si>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</si>
  <si>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</si>
  <si>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</si>
  <si>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</si>
  <si>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</si>
  <si>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</si>
  <si>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</si>
  <si>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</si>
  <si>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</si>
  <si>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</si>
  <si>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</si>
  <si>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</si>
  <si>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</si>
  <si>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</si>
  <si>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</si>
  <si>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</si>
  <si>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</si>
  <si>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</si>
  <si>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</si>
  <si>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</si>
  <si>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</si>
  <si>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</si>
  <si>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</si>
  <si>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</si>
  <si>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</si>
  <si>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</si>
  <si>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</si>
  <si>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</si>
  <si>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</si>
  <si>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</si>
  <si>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</si>
  <si>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</si>
  <si>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</si>
  <si>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</si>
  <si>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</si>
  <si>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</si>
  <si>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</si>
  <si>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</si>
  <si>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</si>
  <si>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</si>
  <si>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</si>
  <si>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</si>
  <si>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</si>
  <si>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</si>
  <si>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</si>
  <si>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</si>
  <si>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</si>
  <si>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</si>
  <si>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</si>
  <si>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</si>
  <si>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</si>
  <si>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</si>
  <si>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</si>
  <si>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</si>
  <si>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</si>
  <si>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</si>
  <si>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</si>
  <si>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</si>
  <si>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</si>
  <si>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</si>
  <si>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</si>
  <si>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</si>
  <si>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</si>
  <si>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</si>
  <si>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</si>
  <si>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</si>
  <si>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</si>
  <si>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</si>
  <si>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</si>
  <si>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</si>
  <si>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</si>
  <si>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</si>
  <si>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</si>
  <si>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</si>
  <si>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</si>
  <si>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</si>
  <si>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</si>
  <si>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</si>
  <si>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</si>
  <si>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</si>
  <si>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</si>
  <si>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</si>
  <si>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</si>
  <si>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</si>
  <si>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</si>
  <si>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</si>
  <si>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</si>
  <si>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</si>
  <si>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</si>
  <si>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</si>
  <si>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</si>
  <si>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</si>
  <si>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</si>
  <si>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</si>
  <si>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</si>
  <si>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</si>
  <si>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</si>
  <si>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</si>
  <si>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</si>
  <si>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</si>
  <si>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</si>
  <si>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</si>
  <si>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</si>
  <si>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</si>
  <si>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</si>
  <si>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</si>
  <si>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</si>
  <si>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</si>
  <si>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</si>
  <si>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</si>
  <si>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</si>
  <si>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</si>
  <si>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</si>
  <si>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</si>
  <si>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</si>
  <si>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</si>
  <si>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</si>
  <si>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</si>
  <si>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</si>
  <si>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</si>
  <si>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</si>
  <si>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</si>
  <si>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</si>
  <si>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</si>
  <si>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</si>
  <si>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</si>
  <si>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</si>
  <si>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</si>
  <si>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</si>
  <si>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</si>
  <si>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</si>
  <si>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</si>
  <si>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</si>
  <si>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</si>
  <si>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</si>
  <si>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</si>
  <si>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</si>
  <si>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</si>
  <si>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</si>
  <si>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</si>
  <si>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</si>
  <si>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</si>
  <si>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</si>
  <si>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</si>
  <si>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</si>
  <si>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</si>
  <si>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</si>
  <si>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</si>
  <si>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</si>
  <si>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</si>
  <si>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</si>
  <si>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</si>
  <si>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</si>
  <si>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</si>
  <si>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</si>
  <si>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</si>
  <si>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</si>
  <si>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</si>
  <si>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</si>
  <si>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</si>
  <si>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</si>
  <si>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</si>
  <si>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</si>
  <si>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</si>
  <si>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</si>
  <si>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</si>
  <si>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</si>
  <si>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</si>
  <si>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</si>
  <si>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</si>
  <si>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</si>
  <si>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</si>
  <si>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</si>
  <si>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</si>
  <si>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</si>
  <si>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</si>
  <si>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</si>
  <si>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</si>
  <si>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</si>
  <si>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</si>
  <si>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</si>
  <si>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</si>
  <si>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</si>
  <si>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</si>
  <si>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</si>
  <si>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</si>
  <si>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</si>
  <si>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</si>
  <si>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</si>
  <si>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</si>
  <si>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</si>
  <si>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</si>
  <si>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</si>
  <si>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</si>
  <si>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</si>
  <si>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</si>
  <si>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</si>
  <si>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</si>
  <si>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</si>
  <si>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</si>
  <si>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</si>
  <si>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</si>
  <si>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</si>
  <si>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</si>
  <si>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</si>
  <si>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</si>
  <si>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</si>
  <si>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</si>
  <si>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</si>
  <si>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</si>
  <si>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</si>
  <si>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</si>
  <si>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</si>
  <si>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</si>
  <si>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</si>
  <si>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</si>
  <si>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</si>
  <si>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</si>
  <si>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</si>
  <si>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</si>
  <si>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</si>
  <si>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</si>
  <si>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</si>
  <si>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</si>
  <si>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</si>
  <si>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</si>
  <si>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</si>
  <si>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</si>
  <si>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</si>
  <si>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</si>
  <si>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</si>
  <si>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</si>
  <si>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</si>
  <si>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</si>
  <si>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</si>
  <si>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</si>
  <si>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</si>
  <si>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</si>
  <si>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</si>
  <si>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</si>
  <si>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</si>
  <si>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</si>
  <si>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</si>
  <si>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</si>
  <si>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</si>
  <si>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</si>
  <si>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</si>
  <si>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</si>
  <si>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</si>
  <si>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</si>
  <si>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</si>
  <si>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</si>
  <si>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</si>
  <si>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</si>
  <si>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</si>
  <si>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</si>
  <si>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</si>
  <si>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</si>
  <si>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</si>
  <si>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</si>
  <si>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</si>
  <si>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</si>
  <si>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</si>
  <si>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</si>
  <si>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</si>
  <si>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</si>
  <si>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</si>
  <si>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</si>
  <si>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</si>
  <si>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</si>
  <si>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</si>
  <si>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</si>
  <si>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</si>
  <si>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</si>
  <si>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</si>
  <si>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</si>
  <si>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</si>
  <si>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</si>
  <si>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</si>
  <si>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</si>
  <si>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</si>
  <si>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</si>
  <si>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</si>
  <si>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</si>
  <si>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</si>
  <si>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</si>
  <si>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</si>
  <si>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</si>
  <si>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</si>
  <si>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</si>
  <si>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</si>
  <si>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</si>
  <si>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</si>
  <si>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</si>
  <si>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</si>
  <si>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</si>
  <si>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</si>
  <si>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</si>
  <si>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</si>
  <si>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</si>
  <si>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</si>
  <si>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</si>
  <si>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</si>
  <si>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</si>
  <si>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</si>
  <si>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</si>
  <si>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</si>
  <si>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</si>
  <si>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</si>
  <si>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</si>
  <si>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</si>
  <si>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</si>
  <si>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</si>
  <si>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</si>
  <si>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</si>
  <si>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</si>
  <si>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</si>
  <si>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</si>
  <si>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</si>
  <si>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</si>
  <si>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</si>
  <si>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</si>
  <si>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</si>
  <si>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</si>
  <si>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</si>
  <si>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</si>
  <si>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</si>
  <si>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</si>
  <si>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</si>
  <si>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</si>
  <si>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</si>
  <si>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</si>
  <si>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</si>
  <si>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</si>
  <si>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</si>
  <si>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</si>
  <si>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</si>
  <si>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</si>
  <si>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</si>
  <si>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</si>
  <si>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</si>
  <si>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</si>
  <si>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</si>
  <si>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</si>
  <si>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</si>
  <si>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</si>
  <si>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</si>
  <si>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</si>
  <si>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</si>
  <si>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</si>
  <si>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</si>
  <si>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</si>
  <si>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</si>
  <si>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</si>
  <si>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</si>
  <si>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</si>
  <si>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</si>
  <si>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</si>
  <si>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</si>
  <si>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</si>
  <si>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</si>
  <si>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</si>
  <si>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</si>
  <si>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</si>
  <si>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</si>
  <si>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</si>
  <si>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</si>
  <si>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</si>
  <si>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</si>
  <si>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</si>
  <si>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</si>
  <si>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</si>
  <si>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</si>
  <si>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</si>
  <si>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</si>
  <si>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</si>
  <si>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</si>
  <si>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</si>
  <si>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</si>
  <si>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</si>
  <si>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</si>
  <si>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</si>
  <si>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</si>
  <si>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</si>
  <si>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</si>
  <si>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</si>
  <si>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</si>
  <si>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</si>
  <si>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</si>
  <si>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</si>
  <si>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</si>
  <si>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</si>
  <si>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</si>
  <si>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</si>
  <si>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</si>
  <si>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</si>
  <si>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</si>
  <si>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</si>
  <si>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</si>
  <si>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</si>
  <si>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</si>
  <si>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</si>
  <si>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</si>
  <si>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</si>
  <si>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</si>
  <si>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</si>
  <si>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</si>
  <si>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</si>
  <si>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</si>
  <si>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</si>
  <si>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</si>
  <si>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</si>
  <si>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</si>
  <si>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</si>
  <si>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</si>
  <si>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</si>
  <si>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</si>
  <si>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</si>
  <si>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</si>
  <si>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</si>
  <si>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</si>
  <si>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</si>
  <si>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</si>
  <si>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</si>
  <si>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</si>
  <si>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</si>
  <si>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</si>
  <si>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</si>
  <si>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</si>
  <si>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</si>
  <si>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</si>
  <si>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</si>
  <si>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</si>
  <si>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</si>
  <si>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</si>
  <si>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</si>
  <si>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</si>
  <si>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</si>
  <si>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</si>
  <si>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</si>
  <si>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</si>
  <si>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</si>
  <si>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</si>
  <si>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</si>
  <si>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</si>
  <si>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</si>
  <si>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</si>
  <si>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</si>
  <si>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</si>
  <si>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</si>
  <si>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</si>
  <si>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</si>
  <si>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</si>
  <si>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</si>
  <si>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</si>
  <si>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</si>
  <si>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</si>
  <si>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</si>
  <si>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</si>
  <si>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</si>
  <si>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</si>
  <si>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</si>
  <si>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</si>
  <si>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</si>
  <si>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</si>
  <si>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</si>
  <si>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</si>
  <si>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</si>
  <si>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</si>
  <si>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</si>
  <si>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</si>
  <si>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</si>
  <si>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</si>
  <si>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</si>
  <si>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</si>
  <si>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</si>
  <si>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</si>
  <si>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</si>
  <si>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</si>
  <si>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</si>
  <si>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</si>
  <si>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</si>
  <si>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</si>
  <si>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</si>
  <si>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</si>
  <si>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</si>
  <si>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</si>
  <si>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</si>
  <si>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</si>
  <si>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</si>
  <si>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</si>
  <si>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</si>
  <si>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</si>
  <si>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</si>
  <si>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</si>
  <si>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</si>
  <si>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</si>
  <si>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</si>
  <si>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</si>
  <si>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</si>
  <si>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</si>
  <si>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</si>
  <si>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</si>
  <si>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</si>
  <si>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</si>
  <si>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</si>
  <si>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</si>
  <si>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</si>
  <si>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</si>
  <si>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</si>
  <si>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</si>
  <si>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</si>
  <si>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</si>
  <si>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</si>
  <si>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</si>
  <si>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</si>
  <si>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</si>
  <si>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</si>
  <si>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</si>
  <si>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</si>
  <si>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</si>
  <si>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</si>
  <si>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</si>
  <si>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</si>
  <si>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</si>
  <si>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</si>
  <si>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</si>
  <si>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</si>
  <si>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</si>
  <si>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</si>
  <si>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</si>
  <si>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</si>
  <si>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</si>
  <si>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</si>
  <si>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</si>
  <si>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</si>
  <si>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</si>
  <si>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</si>
  <si>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</si>
  <si>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</si>
  <si>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</si>
  <si>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</si>
  <si>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</si>
  <si>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</si>
  <si>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</si>
  <si>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</si>
  <si>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</si>
  <si>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</si>
  <si>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</si>
  <si>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</si>
  <si>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</si>
  <si>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</si>
  <si>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</si>
  <si>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</si>
  <si>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</si>
  <si>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</si>
  <si>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</si>
  <si>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</si>
  <si>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</si>
  <si>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</si>
  <si>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</si>
  <si>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</si>
  <si>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</si>
  <si>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</si>
  <si>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</si>
  <si>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</si>
  <si>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</si>
  <si>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</si>
  <si>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</si>
  <si>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</si>
  <si>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</si>
  <si>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</si>
  <si>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</si>
  <si>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</si>
  <si>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</si>
  <si>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</si>
  <si>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</si>
  <si>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</si>
  <si>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</si>
  <si>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</si>
  <si>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</si>
  <si>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</si>
  <si>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</si>
  <si>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</si>
  <si>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</si>
  <si>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</si>
  <si>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</si>
  <si>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</si>
  <si>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</si>
  <si>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</si>
  <si>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</si>
  <si>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</si>
  <si>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</si>
  <si>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</si>
  <si>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</si>
  <si>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</si>
  <si>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</si>
  <si>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</si>
  <si>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</si>
  <si>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</si>
  <si>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</si>
  <si>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</si>
  <si>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</si>
  <si>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</si>
  <si>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</si>
  <si>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</si>
  <si>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</si>
  <si>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</si>
  <si>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</si>
  <si>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</si>
  <si>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</si>
  <si>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</si>
  <si>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</si>
  <si>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</si>
  <si>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</si>
  <si>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</si>
  <si>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</si>
  <si>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</si>
  <si>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</si>
  <si>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</si>
  <si>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</si>
  <si>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</si>
  <si>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</si>
  <si>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</si>
  <si>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</si>
  <si>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</si>
  <si>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</si>
  <si>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</si>
  <si>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</si>
  <si>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</si>
  <si>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</si>
  <si>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</si>
  <si>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</si>
  <si>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</si>
  <si>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</si>
  <si>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</si>
  <si>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</si>
  <si>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</si>
  <si>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</si>
  <si>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</si>
  <si>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</si>
  <si>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</si>
  <si>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</si>
  <si>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</si>
  <si>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</si>
  <si>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</si>
  <si>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</si>
  <si>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</si>
  <si>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</si>
  <si>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</si>
  <si>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</si>
  <si>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</si>
  <si>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</si>
  <si>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</si>
  <si>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</si>
  <si>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</si>
  <si>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</si>
  <si>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</si>
  <si>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</si>
  <si>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</si>
  <si>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</si>
  <si>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</si>
  <si>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</si>
  <si>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</si>
  <si>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</si>
  <si>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</si>
  <si>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</si>
  <si>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</si>
  <si>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</si>
  <si>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</si>
  <si>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</si>
  <si>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</si>
  <si>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</si>
  <si>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</si>
  <si>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</si>
  <si>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</si>
  <si>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</si>
  <si>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</si>
  <si>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</si>
  <si>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</si>
  <si>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</si>
  <si>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</si>
  <si>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</si>
  <si>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</si>
  <si>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</si>
  <si>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</si>
  <si>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</si>
  <si>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</si>
  <si>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</si>
  <si>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</si>
  <si>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</si>
  <si>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</si>
  <si>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</si>
  <si>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</si>
  <si>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</si>
  <si>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</si>
  <si>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</si>
  <si>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</si>
  <si>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</si>
  <si>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</si>
  <si>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</si>
  <si>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</si>
  <si>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</si>
  <si>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</si>
  <si>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</si>
  <si>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</si>
  <si>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</si>
  <si>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</si>
  <si>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</si>
  <si>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</si>
  <si>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</si>
  <si>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</si>
  <si>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</si>
  <si>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</si>
  <si>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</si>
  <si>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</si>
  <si>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</si>
  <si>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</si>
  <si>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</si>
  <si>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</si>
  <si>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</si>
  <si>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</si>
  <si>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</si>
  <si>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</si>
  <si>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</si>
  <si>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</si>
  <si>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</si>
  <si>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</si>
  <si>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</si>
  <si>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</si>
  <si>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</si>
  <si>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</si>
  <si>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</si>
  <si>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</si>
  <si>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</si>
  <si>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</si>
  <si>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</si>
  <si>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</si>
  <si>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</si>
  <si>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</si>
  <si>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</si>
  <si>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</si>
  <si>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</si>
  <si>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</si>
  <si>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</si>
  <si>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</si>
  <si>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</si>
  <si>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</si>
  <si>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</si>
  <si>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</si>
  <si>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</si>
  <si>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</si>
  <si>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</si>
  <si>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</si>
  <si>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</si>
  <si>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</si>
  <si>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</si>
  <si>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</si>
  <si>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</si>
  <si>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</si>
  <si>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</si>
  <si>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</si>
  <si>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</si>
  <si>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</si>
  <si>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</si>
  <si>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</si>
  <si>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</si>
  <si>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</si>
  <si>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</si>
  <si>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</si>
  <si>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</si>
  <si>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</si>
  <si>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</si>
  <si>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</si>
  <si>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</si>
  <si>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</si>
  <si>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</si>
  <si>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</si>
  <si>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</si>
  <si>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</si>
  <si>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</si>
  <si>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</si>
  <si>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</si>
  <si>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</si>
  <si>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</si>
  <si>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</si>
  <si>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</si>
  <si>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</si>
  <si>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</si>
  <si>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</si>
  <si>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</si>
  <si>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</si>
  <si>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</si>
  <si>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</si>
  <si>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</si>
  <si>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</si>
  <si>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</si>
  <si>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</si>
  <si>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</si>
  <si>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</si>
  <si>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</si>
  <si>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</si>
  <si>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</si>
  <si>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</si>
  <si>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</si>
  <si>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</si>
  <si>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</si>
  <si>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</si>
  <si>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</si>
  <si>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</si>
  <si>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</si>
  <si>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</si>
  <si>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</si>
  <si>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</si>
  <si>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</si>
  <si>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</si>
  <si>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</si>
  <si>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</si>
  <si>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</si>
  <si>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</si>
  <si>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</si>
  <si>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</si>
  <si>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</si>
  <si>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</si>
  <si>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</si>
  <si>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</si>
  <si>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</si>
  <si>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</si>
  <si>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</si>
  <si>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</si>
  <si>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</si>
  <si>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</si>
  <si>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</si>
  <si>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</si>
  <si>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</si>
  <si>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</si>
  <si>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</si>
  <si>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</si>
  <si>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</si>
  <si>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</si>
  <si>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</si>
  <si>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</si>
  <si>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</si>
  <si>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</si>
  <si>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</si>
  <si>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</si>
  <si>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</si>
  <si>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</si>
  <si>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</si>
  <si>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</si>
  <si>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</si>
  <si>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</si>
  <si>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</si>
  <si>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</si>
  <si>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</si>
  <si>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</si>
  <si>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</si>
  <si>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</si>
  <si>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</si>
  <si>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</si>
  <si>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</si>
  <si>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</si>
  <si>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</si>
  <si>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</si>
  <si>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</si>
  <si>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</si>
  <si>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</si>
  <si>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</si>
  <si>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</si>
  <si>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</si>
  <si>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</si>
  <si>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</si>
  <si>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</si>
  <si>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</si>
  <si>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</si>
  <si>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</si>
  <si>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</si>
  <si>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</si>
  <si>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</si>
  <si>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</si>
  <si>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</si>
  <si>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</si>
  <si>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</si>
  <si>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</si>
  <si>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</si>
  <si>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</si>
  <si>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</si>
  <si>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</si>
  <si>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</si>
  <si>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</si>
  <si>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</si>
  <si>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</si>
  <si>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</si>
  <si>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</si>
  <si>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</si>
  <si>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</si>
  <si>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</si>
  <si>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</si>
  <si>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</si>
  <si>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</si>
  <si>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</si>
  <si>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</si>
  <si>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</si>
  <si>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</si>
  <si>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</si>
  <si>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</si>
  <si>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</si>
  <si>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</si>
  <si>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</si>
  <si>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</si>
  <si>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</si>
  <si>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</si>
  <si>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</si>
  <si>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</si>
  <si>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</si>
  <si>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</si>
  <si>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</si>
  <si>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</si>
  <si>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</si>
  <si>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</si>
  <si>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</si>
  <si>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</si>
  <si>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</si>
  <si>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</si>
  <si>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</si>
  <si>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</si>
  <si>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</si>
  <si>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</si>
  <si>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</si>
  <si>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</si>
  <si>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</si>
  <si>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</si>
  <si>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</si>
  <si>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</si>
  <si>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</si>
  <si>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</si>
  <si>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</si>
  <si>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</si>
  <si>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</si>
  <si>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</si>
  <si>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</si>
  <si>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</si>
  <si>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</si>
  <si>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</si>
  <si>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</si>
  <si>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</si>
  <si>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</si>
  <si>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</si>
  <si>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</si>
  <si>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</si>
  <si>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</si>
  <si>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</si>
  <si>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</si>
  <si>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</si>
  <si>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</si>
  <si>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</si>
  <si>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</si>
  <si>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</si>
  <si>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</si>
  <si>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</si>
  <si>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</si>
  <si>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</si>
  <si>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</si>
  <si>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</si>
  <si>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</si>
  <si>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</si>
  <si>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</si>
  <si>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</si>
  <si>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</si>
  <si>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</si>
  <si>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</si>
  <si>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</si>
  <si>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</si>
  <si>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</si>
  <si>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</si>
  <si>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</si>
  <si>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</si>
  <si>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</si>
  <si>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</si>
  <si>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</si>
  <si>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</si>
  <si>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</si>
  <si>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</si>
  <si>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</si>
  <si>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</si>
  <si>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</si>
  <si>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</si>
  <si>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</si>
  <si>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</si>
  <si>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</si>
  <si>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</si>
  <si>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</si>
  <si>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</si>
  <si>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</si>
  <si>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</si>
  <si>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</si>
  <si>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</si>
  <si>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</si>
  <si>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</si>
  <si>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</si>
  <si>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</si>
  <si>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</si>
  <si>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</si>
  <si>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</si>
  <si>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</si>
  <si>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</si>
  <si>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</si>
  <si>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</si>
  <si>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</si>
  <si>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</si>
  <si>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</si>
  <si>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</si>
  <si>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</si>
  <si>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</si>
  <si>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</si>
  <si>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</si>
  <si>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</si>
  <si>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</si>
  <si>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</si>
  <si>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</si>
  <si>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</si>
  <si>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</si>
  <si>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</si>
  <si>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</si>
  <si>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</si>
  <si>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</si>
  <si>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</si>
  <si>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</si>
  <si>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</si>
  <si>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</si>
  <si>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</si>
  <si>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</si>
  <si>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</si>
  <si>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</si>
  <si>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</si>
  <si>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</si>
  <si>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</si>
  <si>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</si>
  <si>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</si>
  <si>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</si>
  <si>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</si>
  <si>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</si>
  <si>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</si>
  <si>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</si>
  <si>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</si>
  <si>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</si>
  <si>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</si>
  <si>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</si>
  <si>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</si>
  <si>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</si>
  <si>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</si>
  <si>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</si>
  <si>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</si>
  <si>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</si>
  <si>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</si>
  <si>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</si>
  <si>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</si>
  <si>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</si>
  <si>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</si>
  <si>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</si>
  <si>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</si>
  <si>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</si>
  <si>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</si>
  <si>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</si>
  <si>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</si>
  <si>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</si>
  <si>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</si>
  <si>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</si>
  <si>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</si>
  <si>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</si>
  <si>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</si>
  <si>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</si>
  <si>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</si>
  <si>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</si>
  <si>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</si>
  <si>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</si>
  <si>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</si>
  <si>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</si>
  <si>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</si>
  <si>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</si>
  <si>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</si>
  <si>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</si>
  <si>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</si>
  <si>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</si>
  <si>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</si>
  <si>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</si>
  <si>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</si>
  <si>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</si>
  <si>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</si>
  <si>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</si>
  <si>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</si>
  <si>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</si>
  <si>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</si>
  <si>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</si>
  <si>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</si>
  <si>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</si>
  <si>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</si>
  <si>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</si>
  <si>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</si>
  <si>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</si>
  <si>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</si>
  <si>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</si>
  <si>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</si>
  <si>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</si>
  <si>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</si>
  <si>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</si>
  <si>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</si>
  <si>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</si>
  <si>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</si>
  <si>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</si>
  <si>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</si>
  <si>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</si>
  <si>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</si>
  <si>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</si>
  <si>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</si>
  <si>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</si>
  <si>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</si>
  <si>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</si>
  <si>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</si>
  <si>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</si>
  <si>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</si>
  <si>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</si>
  <si>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</si>
  <si>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</si>
  <si>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</si>
  <si>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</si>
  <si>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</si>
  <si>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</si>
  <si>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</si>
  <si>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</si>
  <si>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</si>
  <si>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</si>
  <si>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</si>
  <si>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</si>
  <si>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</si>
  <si>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</si>
  <si>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</si>
  <si>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</si>
  <si>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</si>
  <si>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</si>
  <si>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</si>
  <si>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</si>
  <si>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</si>
  <si>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</si>
  <si>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</si>
  <si>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</si>
  <si>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</si>
  <si>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</si>
  <si>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</si>
  <si>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</si>
  <si>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</si>
  <si>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</si>
  <si>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</si>
  <si>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</si>
  <si>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</si>
  <si>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</si>
  <si>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</si>
  <si>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</si>
  <si>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</si>
  <si>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</si>
  <si>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</si>
  <si>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</si>
  <si>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</si>
  <si>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</si>
  <si>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</si>
  <si>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</si>
  <si>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</si>
  <si>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</si>
  <si>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</si>
  <si>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</si>
  <si>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</si>
  <si>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</si>
  <si>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</si>
  <si>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</si>
  <si>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</si>
  <si>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</si>
  <si>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</si>
  <si>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</si>
  <si>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</si>
  <si>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</si>
  <si>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</si>
  <si>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</si>
  <si>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</si>
  <si>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</si>
  <si>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</si>
  <si>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</si>
  <si>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</si>
  <si>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</si>
  <si>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</si>
  <si>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</si>
  <si>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</si>
  <si>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</si>
  <si>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</si>
  <si>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</si>
  <si>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</si>
  <si>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</si>
  <si>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</si>
  <si>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</si>
  <si>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</si>
  <si>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</si>
  <si>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</si>
  <si>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</si>
  <si>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</si>
  <si>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</si>
  <si>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</si>
  <si>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</si>
  <si>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</si>
  <si>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</si>
  <si>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</si>
  <si>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</si>
  <si>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</si>
  <si>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</si>
  <si>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</si>
  <si>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</si>
  <si>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</si>
  <si>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</si>
  <si>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</si>
  <si>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</si>
  <si>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</si>
  <si>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</si>
  <si>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</si>
  <si>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</si>
  <si>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</si>
  <si>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</si>
  <si>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</si>
  <si>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</si>
  <si>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</si>
  <si>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</si>
  <si>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</si>
  <si>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</si>
  <si>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</si>
  <si>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</si>
  <si>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</si>
  <si>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</si>
  <si>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</si>
  <si>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</si>
  <si>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</si>
  <si>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</si>
  <si>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</si>
  <si>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</si>
  <si>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</si>
  <si>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</si>
  <si>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</si>
  <si>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</si>
  <si>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</si>
  <si>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</si>
  <si>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</si>
  <si>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</si>
  <si>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</si>
  <si>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</si>
  <si>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</si>
  <si>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</si>
  <si>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</si>
  <si>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</si>
  <si>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</si>
  <si>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</si>
  <si>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</si>
  <si>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</si>
  <si>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</si>
  <si>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</si>
  <si>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</si>
  <si>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</si>
  <si>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</si>
  <si>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</si>
  <si>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</si>
  <si>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</si>
  <si>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</si>
  <si>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</si>
  <si>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</si>
  <si>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</si>
  <si>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</si>
  <si>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</si>
  <si>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</si>
  <si>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</si>
  <si>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</si>
  <si>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</si>
  <si>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</si>
  <si>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</si>
  <si>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</si>
  <si>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</si>
  <si>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</si>
  <si>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</si>
  <si>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</si>
  <si>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</si>
  <si>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</si>
  <si>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</si>
  <si>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</si>
  <si>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</si>
  <si>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</si>
  <si>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</si>
  <si>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</si>
  <si>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</si>
  <si>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</si>
  <si>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</si>
  <si>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</si>
  <si>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</si>
  <si>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</si>
  <si>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</si>
  <si>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</si>
  <si>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</si>
  <si>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</si>
  <si>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</si>
  <si>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</si>
  <si>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</si>
  <si>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</si>
  <si>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</si>
  <si>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</si>
  <si>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</si>
  <si>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</si>
  <si>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</si>
  <si>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</si>
  <si>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</si>
  <si>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</si>
  <si>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</si>
  <si>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</si>
  <si>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</si>
  <si>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</si>
  <si>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</si>
  <si>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</si>
  <si>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</si>
  <si>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</si>
  <si>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</si>
  <si>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</si>
  <si>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</si>
  <si>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</si>
  <si>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</si>
  <si>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</si>
  <si>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</si>
  <si>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</si>
  <si>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</si>
  <si>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</si>
  <si>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</si>
  <si>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</si>
  <si>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</si>
  <si>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</si>
  <si>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</si>
  <si>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</si>
  <si>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</si>
  <si>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</si>
  <si>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</si>
  <si>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</si>
  <si>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</si>
  <si>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</si>
  <si>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</si>
  <si>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</si>
  <si>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</si>
  <si>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</si>
  <si>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</si>
  <si>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</si>
  <si>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</si>
  <si>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</si>
  <si>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</si>
  <si>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</si>
  <si>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</si>
  <si>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</si>
  <si>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</si>
  <si>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</si>
  <si>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</si>
  <si>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</si>
  <si>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</si>
  <si>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</si>
  <si>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</si>
  <si>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</si>
  <si>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</si>
  <si>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</si>
  <si>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</si>
  <si>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</si>
  <si>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</si>
  <si>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</si>
  <si>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</si>
  <si>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</si>
  <si>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</si>
  <si>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</si>
  <si>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</si>
  <si>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</si>
  <si>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</si>
  <si>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</si>
  <si>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</si>
  <si>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</si>
  <si>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</si>
  <si>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</si>
  <si>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</si>
  <si>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</si>
  <si>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</si>
  <si>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</si>
  <si>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</si>
  <si>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</si>
  <si>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</si>
  <si>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</si>
  <si>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</si>
  <si>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</si>
  <si>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</si>
  <si>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</si>
  <si>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</si>
  <si>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</si>
  <si>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</si>
  <si>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</si>
  <si>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</si>
  <si>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</si>
  <si>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</si>
  <si>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</si>
  <si>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</si>
  <si>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</si>
  <si>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</si>
  <si>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</si>
  <si>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</si>
  <si>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</si>
  <si>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</si>
  <si>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</si>
  <si>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</si>
  <si>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</si>
  <si>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</si>
  <si>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</si>
  <si>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</si>
  <si>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</si>
  <si>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</si>
  <si>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</si>
  <si>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</si>
  <si>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</si>
  <si>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</si>
  <si>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</si>
  <si>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</si>
  <si>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</si>
  <si>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</si>
  <si>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</si>
  <si>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</si>
  <si>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</si>
  <si>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</si>
  <si>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</si>
  <si>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</si>
  <si>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</si>
  <si>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</si>
  <si>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</si>
  <si>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</si>
  <si>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</si>
  <si>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</si>
  <si>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</si>
  <si>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</si>
  <si>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</si>
  <si>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</si>
  <si>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</si>
  <si>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</si>
  <si>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</si>
  <si>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</si>
  <si>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</si>
  <si>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</si>
  <si>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</si>
  <si>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</si>
  <si>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</si>
  <si>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</si>
  <si>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</si>
  <si>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</si>
  <si>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</si>
  <si>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</si>
  <si>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</si>
  <si>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</si>
  <si>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</si>
  <si>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</si>
  <si>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</si>
  <si>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</si>
  <si>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</si>
  <si>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</si>
  <si>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</si>
  <si>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</si>
  <si>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</si>
  <si>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</si>
  <si>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</si>
  <si>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</si>
  <si>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</si>
  <si>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</si>
  <si>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</si>
  <si>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</si>
  <si>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</si>
  <si>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</si>
  <si>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</si>
  <si>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</si>
  <si>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</si>
  <si>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</si>
  <si>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</si>
  <si>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</si>
  <si>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</si>
  <si>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</si>
  <si>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</si>
  <si>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</si>
  <si>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</si>
  <si>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</si>
  <si>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</si>
  <si>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</si>
  <si>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</si>
  <si>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</si>
  <si>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</si>
  <si>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</si>
  <si>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</si>
  <si>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</si>
  <si>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</si>
  <si>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</si>
  <si>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</si>
  <si>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</si>
  <si>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</si>
  <si>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</si>
  <si>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</si>
  <si>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</si>
  <si>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</si>
  <si>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</si>
  <si>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</si>
  <si>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</si>
  <si>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</si>
  <si>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</si>
  <si>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</si>
  <si>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</si>
  <si>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</si>
  <si>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</si>
  <si>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</si>
  <si>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</si>
  <si>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</si>
  <si>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</si>
  <si>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</si>
  <si>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</si>
  <si>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</si>
  <si>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</si>
  <si>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</si>
  <si>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</si>
  <si>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</si>
  <si>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</si>
  <si>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</si>
  <si>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</si>
  <si>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</si>
  <si>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</si>
  <si>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</si>
  <si>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</si>
  <si>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</si>
  <si>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</si>
  <si>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</si>
  <si>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</si>
  <si>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</si>
  <si>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</si>
  <si>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</si>
  <si>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</si>
  <si>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</si>
  <si>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</si>
  <si>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</si>
  <si>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</si>
  <si>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</si>
  <si>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</si>
  <si>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</si>
  <si>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</si>
  <si>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</si>
  <si>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</si>
  <si>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</si>
  <si>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</si>
  <si>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</si>
  <si>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</si>
  <si>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</si>
  <si>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</si>
  <si>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</si>
  <si>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</si>
  <si>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</si>
  <si>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</si>
  <si>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</si>
  <si>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</si>
  <si>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</si>
  <si>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</si>
  <si>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</si>
  <si>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</si>
  <si>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</si>
  <si>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</si>
  <si>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</si>
  <si>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</si>
  <si>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</si>
  <si>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</si>
  <si>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</si>
  <si>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</si>
  <si>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</si>
  <si>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</si>
  <si>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</si>
  <si>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</si>
  <si>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</si>
  <si>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</si>
  <si>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</si>
  <si>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</si>
  <si>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</si>
  <si>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</si>
  <si>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</si>
  <si>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</si>
  <si>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</si>
  <si>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</si>
  <si>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</si>
  <si>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</si>
  <si>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</si>
  <si>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</si>
  <si>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</si>
  <si>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</si>
  <si>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</si>
  <si>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</si>
  <si>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</si>
  <si>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</si>
  <si>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</si>
  <si>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</si>
  <si>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</si>
  <si>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</si>
  <si>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</si>
  <si>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</si>
  <si>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</si>
  <si>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</si>
  <si>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</si>
  <si>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</si>
  <si>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</si>
  <si>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</si>
  <si>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</si>
  <si>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</si>
  <si>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</si>
  <si>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</si>
  <si>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</si>
  <si>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</si>
  <si>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</si>
  <si>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</si>
  <si>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</si>
  <si>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</si>
  <si>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</si>
  <si>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</si>
  <si>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</si>
  <si>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</si>
  <si>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</si>
  <si>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</si>
  <si>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</si>
  <si>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</si>
  <si>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</si>
  <si>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</si>
  <si>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</si>
  <si>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</si>
  <si>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</si>
  <si>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</si>
  <si>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</si>
  <si>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</si>
  <si>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</si>
  <si>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</si>
  <si>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</si>
  <si>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</si>
  <si>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</si>
  <si>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</si>
  <si>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</si>
  <si>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</si>
  <si>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</si>
  <si>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</si>
  <si>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</si>
  <si>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</si>
  <si>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</si>
  <si>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</si>
  <si>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</si>
  <si>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</si>
  <si>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</si>
  <si>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</si>
  <si>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</si>
  <si>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</si>
  <si>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</si>
  <si>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</si>
  <si>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</si>
  <si>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</si>
  <si>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</si>
  <si>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</si>
  <si>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</si>
  <si>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</si>
  <si>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</si>
  <si>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</si>
  <si>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</si>
  <si>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</si>
  <si>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</si>
  <si>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</si>
  <si>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</si>
  <si>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</si>
  <si>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</si>
  <si>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</si>
  <si>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</si>
  <si>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</si>
  <si>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</si>
  <si>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</si>
  <si>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</si>
  <si>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</si>
  <si>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</si>
  <si>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</si>
  <si>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</si>
  <si>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</si>
  <si>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</si>
  <si>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</si>
  <si>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</si>
  <si>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</si>
  <si>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</si>
  <si>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</si>
  <si>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</si>
  <si>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</si>
  <si>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</si>
  <si>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</si>
  <si>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</si>
  <si>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</si>
  <si>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</si>
  <si>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</si>
  <si>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</si>
  <si>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</si>
  <si>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</si>
  <si>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</si>
  <si>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</si>
  <si>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</si>
  <si>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</si>
  <si>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</si>
  <si>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</si>
  <si>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</si>
  <si>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</si>
  <si>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</si>
  <si>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</si>
  <si>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</si>
  <si>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</si>
  <si>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</si>
  <si>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</si>
  <si>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</si>
  <si>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</si>
  <si>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</si>
  <si>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</si>
  <si>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</si>
  <si>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</si>
  <si>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</si>
  <si>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</si>
  <si>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</si>
  <si>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</si>
  <si>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</si>
  <si>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</si>
  <si>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</si>
  <si>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</si>
  <si>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</si>
  <si>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</si>
  <si>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</si>
  <si>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</si>
  <si>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</si>
  <si>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</si>
  <si>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</si>
  <si>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</si>
  <si>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</si>
  <si>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</si>
  <si>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</si>
  <si>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</si>
  <si>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</si>
  <si>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</si>
  <si>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</si>
  <si>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</si>
  <si>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</si>
  <si>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</si>
  <si>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</si>
  <si>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</si>
  <si>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</si>
  <si>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</si>
  <si>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</si>
  <si>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</si>
  <si>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</si>
  <si>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</si>
  <si>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</si>
  <si>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</si>
  <si>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</si>
  <si>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</si>
  <si>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</si>
  <si>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</si>
  <si>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</si>
  <si>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</si>
  <si>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</si>
  <si>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</si>
  <si>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</si>
  <si>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</si>
  <si>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</si>
  <si>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</si>
  <si>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</si>
  <si>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</si>
  <si>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</si>
  <si>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</si>
  <si>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</si>
  <si>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</si>
  <si>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</si>
  <si>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</si>
  <si>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</si>
  <si>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</si>
  <si>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</si>
  <si>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</si>
  <si>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</si>
  <si>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</si>
  <si>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</si>
  <si>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</si>
  <si>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</si>
  <si>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</si>
  <si>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</si>
  <si>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</si>
  <si>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</si>
  <si>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</si>
  <si>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</si>
  <si>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</si>
  <si>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</si>
  <si>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</si>
  <si>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</si>
  <si>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</si>
  <si>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</si>
  <si>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</si>
  <si>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</si>
  <si>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</si>
  <si>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</si>
  <si>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</si>
  <si>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</si>
  <si>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</si>
  <si>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</si>
  <si>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</si>
  <si>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</si>
  <si>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</si>
  <si>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</si>
  <si>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</si>
  <si>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</si>
  <si>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</si>
  <si>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</si>
  <si>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</si>
  <si>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</si>
  <si>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</si>
  <si>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</si>
  <si>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</si>
  <si>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</si>
  <si>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</si>
  <si>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</si>
  <si>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</si>
  <si>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</si>
  <si>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</si>
  <si>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</si>
  <si>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</si>
  <si>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</si>
  <si>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</si>
  <si>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</si>
  <si>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</si>
  <si>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</si>
  <si>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</si>
  <si>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</si>
  <si>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</si>
  <si>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</si>
  <si>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</si>
  <si>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</si>
  <si>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</si>
  <si>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</si>
  <si>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</si>
  <si>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</si>
  <si>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</si>
  <si>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</si>
  <si>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</si>
  <si>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</si>
  <si>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</si>
  <si>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</si>
  <si>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</si>
  <si>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</si>
  <si>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</si>
  <si>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</si>
  <si>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</si>
  <si>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</si>
  <si>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</si>
  <si>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</si>
  <si>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</si>
  <si>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</si>
  <si>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</si>
  <si>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</si>
  <si>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</si>
  <si>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</si>
  <si>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</si>
  <si>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</si>
  <si>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</si>
  <si>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</si>
  <si>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</si>
  <si>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</si>
  <si>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</si>
  <si>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</si>
  <si>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</si>
  <si>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</si>
  <si>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</si>
  <si>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</si>
  <si>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</si>
  <si>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</si>
  <si>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</si>
  <si>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</si>
  <si>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</si>
  <si>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</si>
  <si>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</si>
  <si>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</si>
  <si>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</si>
  <si>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</si>
  <si>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</si>
  <si>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</si>
  <si>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</si>
  <si>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</si>
  <si>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</si>
  <si>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</si>
  <si>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</si>
  <si>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</si>
  <si>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</si>
  <si>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</si>
  <si>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</si>
  <si>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</si>
  <si>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</si>
  <si>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</si>
  <si>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</si>
  <si>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</si>
  <si>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</si>
  <si>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</si>
  <si>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</si>
  <si>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</si>
  <si>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</si>
  <si>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</si>
  <si>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</si>
  <si>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</si>
  <si>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</si>
  <si>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</si>
  <si>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</si>
  <si>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</si>
  <si>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</si>
  <si>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</si>
  <si>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</si>
  <si>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</si>
  <si>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</si>
  <si>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</si>
  <si>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</si>
  <si>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</si>
  <si>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</si>
  <si>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</si>
  <si>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</si>
  <si>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</si>
  <si>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</si>
  <si>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</si>
  <si>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</si>
  <si>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</si>
  <si>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</si>
  <si>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</si>
  <si>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</si>
  <si>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</si>
  <si>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</si>
  <si>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</si>
  <si>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</si>
  <si>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</si>
  <si>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</si>
  <si>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</si>
  <si>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</si>
  <si>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</si>
  <si>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</si>
  <si>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</si>
  <si>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</si>
  <si>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</si>
  <si>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</si>
  <si>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</si>
  <si>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</si>
  <si>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</si>
  <si>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</si>
  <si>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</si>
  <si>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</si>
  <si>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</si>
  <si>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</si>
  <si>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</si>
  <si>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</si>
  <si>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</si>
  <si>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</si>
  <si>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</si>
  <si>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</si>
  <si>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</si>
  <si>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</si>
  <si>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</si>
  <si>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</si>
  <si>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</si>
  <si>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</si>
  <si>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</si>
  <si>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</si>
  <si>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</si>
  <si>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</si>
  <si>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</si>
  <si>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</si>
  <si>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</si>
  <si>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</si>
  <si>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</si>
  <si>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</si>
  <si>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</si>
  <si>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</si>
  <si>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</si>
  <si>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</si>
  <si>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</si>
  <si>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</si>
  <si>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</si>
  <si>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</si>
  <si>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</si>
  <si>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</si>
  <si>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</si>
  <si>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</si>
  <si>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</si>
  <si>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</si>
  <si>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</si>
  <si>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</si>
  <si>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</si>
  <si>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</si>
  <si>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</si>
  <si>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</si>
  <si>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</si>
  <si>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</si>
  <si>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</si>
  <si>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</si>
  <si>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</si>
  <si>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</si>
  <si>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</si>
  <si>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</si>
  <si>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</si>
  <si>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</si>
  <si>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</si>
  <si>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</si>
  <si>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</si>
  <si>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</si>
  <si>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</si>
  <si>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</si>
  <si>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</si>
  <si>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</si>
  <si>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</si>
  <si>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</si>
  <si>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</si>
  <si>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</si>
  <si>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</si>
  <si>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</si>
  <si>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</si>
  <si>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</si>
  <si>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</si>
  <si>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</si>
  <si>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</si>
  <si>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</si>
  <si>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</si>
  <si>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</si>
  <si>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</si>
  <si>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</si>
  <si>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</si>
  <si>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</si>
  <si>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</si>
  <si>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</si>
  <si>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</si>
  <si>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</si>
  <si>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</si>
  <si>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</si>
  <si>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</si>
  <si>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</si>
  <si>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</si>
  <si>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</si>
  <si>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</si>
  <si>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</si>
  <si>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</si>
  <si>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</si>
  <si>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</si>
  <si>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</si>
  <si>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</si>
  <si>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</si>
  <si>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</si>
  <si>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</si>
  <si>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</si>
  <si>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</si>
  <si>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</si>
  <si>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</si>
  <si>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</si>
  <si>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</si>
  <si>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</si>
  <si>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</si>
  <si>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</si>
  <si>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</si>
  <si>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</si>
  <si>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</si>
  <si>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</si>
  <si>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</si>
  <si>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</si>
  <si>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</si>
  <si>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</si>
  <si>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</si>
  <si>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</si>
  <si>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</si>
  <si>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</si>
  <si>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</si>
  <si>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</si>
  <si>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</si>
  <si>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</si>
  <si>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</si>
  <si>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</si>
  <si>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</si>
  <si>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</si>
  <si>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</si>
  <si>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</si>
  <si>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</si>
  <si>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</si>
  <si>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</si>
  <si>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</si>
  <si>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</si>
  <si>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</si>
  <si>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</si>
  <si>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</si>
  <si>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</si>
  <si>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</si>
  <si>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</si>
  <si>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</si>
  <si>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</si>
  <si>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</si>
  <si>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</si>
  <si>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</si>
  <si>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</si>
  <si>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</si>
  <si>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</si>
  <si>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</si>
  <si>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</si>
  <si>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</si>
  <si>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</si>
  <si>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</si>
  <si>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</si>
  <si>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</si>
  <si>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</si>
  <si>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</si>
  <si>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</si>
  <si>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</si>
  <si>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</si>
  <si>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</si>
  <si>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</si>
  <si>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</si>
  <si>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</si>
  <si>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</si>
  <si>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</si>
  <si>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</si>
  <si>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</si>
  <si>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</si>
  <si>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</si>
  <si>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</si>
  <si>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</si>
  <si>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</si>
  <si>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</si>
  <si>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</si>
  <si>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</si>
  <si>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</si>
  <si>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</si>
  <si>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</si>
  <si>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</si>
  <si>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</si>
  <si>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</si>
  <si>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</si>
  <si>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</si>
  <si>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</si>
  <si>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</si>
  <si>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</si>
  <si>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</si>
  <si>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</si>
  <si>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</si>
  <si>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</si>
  <si>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</si>
  <si>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</si>
  <si>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</si>
  <si>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</si>
  <si>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</si>
  <si>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</si>
  <si>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</si>
  <si>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</si>
  <si>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</si>
  <si>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</si>
  <si>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</si>
  <si>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</si>
  <si>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</si>
  <si>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</si>
  <si>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</si>
  <si>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</si>
  <si>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</si>
  <si>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</si>
  <si>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</si>
  <si>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</si>
  <si>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</si>
  <si>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</si>
  <si>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</si>
  <si>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</si>
  <si>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</si>
  <si>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</si>
  <si>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</si>
  <si>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</si>
  <si>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</si>
  <si>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</si>
  <si>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</si>
  <si>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</si>
  <si>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</si>
  <si>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</si>
  <si>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</si>
  <si>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</si>
  <si>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</si>
  <si>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</si>
  <si>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</si>
  <si>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</si>
  <si>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</si>
  <si>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</si>
  <si>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</si>
  <si>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</si>
  <si>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</si>
  <si>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</si>
  <si>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</si>
  <si>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</si>
  <si>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</si>
  <si>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</si>
  <si>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</si>
  <si>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</si>
  <si>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</si>
  <si>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</si>
  <si>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</si>
  <si>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</si>
  <si>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</si>
  <si>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</si>
  <si>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</si>
  <si>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</si>
  <si>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</si>
  <si>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</si>
  <si>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</si>
  <si>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</si>
  <si>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</si>
  <si>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</si>
  <si>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</si>
  <si>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</si>
  <si>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</si>
  <si>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</si>
  <si>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</si>
  <si>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</si>
  <si>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</si>
  <si>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</si>
  <si>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</si>
  <si>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</si>
  <si>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</si>
  <si>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</si>
  <si>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</si>
  <si>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</si>
  <si>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</si>
  <si>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</si>
  <si>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</si>
  <si>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</si>
  <si>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</si>
  <si>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</si>
  <si>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</si>
  <si>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</si>
  <si>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</si>
  <si>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</si>
  <si>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</si>
  <si>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</si>
  <si>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</si>
  <si>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</si>
  <si>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</si>
  <si>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</si>
  <si>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</si>
  <si>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</si>
  <si>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</si>
  <si>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</si>
  <si>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</si>
  <si>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</si>
  <si>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</si>
  <si>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</si>
  <si>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</si>
  <si>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</si>
  <si>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</si>
  <si>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</si>
  <si>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</si>
  <si>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</si>
  <si>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</si>
  <si>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</si>
  <si>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</si>
  <si>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</si>
  <si>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</si>
  <si>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</si>
  <si>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</si>
  <si>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</si>
  <si>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</si>
  <si>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</si>
  <si>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</si>
  <si>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</si>
  <si>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</si>
  <si>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</si>
  <si>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</si>
  <si>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</si>
  <si>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</si>
  <si>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</si>
  <si>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</si>
  <si>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</si>
  <si>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</si>
  <si>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</si>
  <si>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</si>
  <si>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</si>
  <si>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</si>
  <si>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</si>
  <si>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</si>
  <si>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</si>
  <si>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</si>
  <si>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</si>
  <si>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</si>
  <si>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</si>
  <si>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</si>
  <si>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</si>
  <si>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</si>
  <si>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</si>
  <si>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</si>
  <si>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</si>
  <si>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</si>
  <si>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</si>
  <si>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</si>
  <si>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</si>
  <si>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</si>
  <si>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</si>
  <si>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</si>
  <si>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</si>
  <si>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</si>
  <si>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</si>
  <si>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</si>
  <si>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</si>
  <si>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</si>
  <si>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</si>
  <si>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</si>
  <si>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</si>
  <si>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</si>
  <si>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</si>
  <si>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</si>
  <si>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</si>
  <si>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</si>
  <si>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</si>
  <si>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</si>
  <si>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</si>
  <si>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</si>
  <si>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</si>
  <si>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</si>
  <si>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</si>
  <si>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</si>
  <si>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</si>
  <si>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</si>
  <si>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</si>
  <si>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</si>
  <si>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</si>
  <si>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</si>
  <si>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</si>
  <si>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</si>
  <si>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</si>
  <si>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</si>
  <si>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</si>
  <si>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</si>
  <si>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</si>
  <si>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</si>
  <si>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</si>
  <si>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</si>
  <si>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</si>
  <si>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</si>
  <si>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</si>
  <si>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</si>
  <si>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</si>
  <si>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</si>
  <si>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</si>
  <si>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</si>
  <si>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</si>
  <si>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</si>
  <si>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</si>
  <si>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</si>
  <si>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</si>
  <si>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</si>
  <si>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</si>
  <si>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</si>
  <si>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</si>
  <si>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</si>
  <si>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</si>
  <si>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</si>
  <si>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</si>
  <si>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</si>
  <si>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</si>
  <si>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</si>
  <si>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</si>
  <si>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</si>
  <si>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</si>
  <si>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</si>
  <si>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</si>
  <si>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</si>
  <si>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</si>
  <si>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</si>
  <si>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</si>
  <si>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</si>
  <si>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</si>
  <si>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</si>
  <si>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</si>
  <si>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</si>
  <si>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</si>
  <si>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</si>
  <si>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</si>
  <si>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</si>
  <si>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</si>
  <si>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</si>
  <si>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</si>
  <si>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</si>
  <si>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</si>
  <si>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</si>
  <si>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</si>
  <si>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</si>
  <si>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</si>
  <si>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</si>
  <si>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</si>
  <si>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</si>
  <si>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</si>
  <si>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</si>
  <si>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</si>
  <si>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</si>
  <si>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</si>
  <si>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</si>
  <si>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</si>
  <si>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</si>
  <si>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</si>
  <si>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</si>
  <si>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</si>
  <si>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</si>
  <si>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</si>
  <si>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</si>
  <si>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</si>
  <si>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</si>
  <si>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</si>
  <si>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</si>
  <si>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</si>
  <si>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</si>
  <si>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</si>
  <si>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</si>
  <si>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</si>
  <si>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</si>
  <si>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</si>
  <si>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</si>
  <si>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</si>
  <si>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</si>
  <si>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</si>
  <si>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</si>
  <si>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</si>
  <si>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</si>
  <si>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</si>
  <si>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</si>
  <si>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</si>
  <si>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</si>
  <si>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</si>
  <si>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</si>
  <si>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</si>
  <si>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</si>
  <si>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</si>
  <si>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</si>
  <si>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</si>
  <si>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</si>
  <si>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</si>
  <si>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</si>
  <si>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</si>
  <si>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</si>
  <si>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</si>
  <si>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</si>
  <si>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</si>
  <si>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</si>
  <si>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</si>
  <si>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</si>
  <si>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</si>
  <si>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</si>
  <si>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</si>
  <si>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</si>
  <si>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</si>
  <si>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</si>
  <si>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</si>
  <si>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</si>
  <si>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</si>
  <si>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</si>
  <si>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</si>
  <si>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</si>
  <si>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</si>
  <si>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</si>
  <si>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</si>
  <si>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</si>
  <si>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</si>
  <si>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</si>
  <si>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</si>
  <si>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</si>
  <si>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</si>
  <si>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</si>
  <si>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</si>
  <si>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</si>
  <si>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</si>
  <si>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</si>
  <si>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</si>
  <si>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</si>
  <si>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</si>
  <si>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</si>
  <si>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</si>
  <si>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</si>
  <si>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</si>
  <si>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</si>
  <si>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</si>
  <si>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</si>
  <si>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</si>
  <si>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</si>
  <si>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</si>
  <si>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</si>
  <si>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</si>
  <si>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</si>
  <si>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</si>
  <si>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</si>
  <si>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</si>
  <si>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</si>
  <si>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</si>
  <si>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</si>
  <si>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</si>
  <si>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</si>
  <si>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</si>
  <si>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</si>
  <si>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</si>
  <si>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</si>
  <si>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</si>
  <si>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</si>
  <si>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</si>
  <si>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</si>
  <si>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</si>
  <si>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</si>
  <si>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</si>
  <si>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</si>
  <si>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</si>
  <si>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</si>
  <si>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</si>
  <si>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</si>
  <si>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</si>
  <si>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</si>
  <si>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</si>
  <si>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</si>
  <si>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</si>
  <si>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</si>
  <si>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</si>
  <si>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</si>
  <si>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</si>
  <si>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</si>
  <si>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</si>
  <si>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</si>
  <si>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</si>
  <si>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</si>
  <si>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</si>
  <si>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</si>
  <si>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</si>
  <si>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</si>
  <si>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</si>
  <si>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</si>
  <si>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</si>
  <si>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</si>
  <si>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</si>
  <si>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</si>
  <si>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</si>
  <si>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</si>
  <si>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</si>
  <si>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</si>
  <si>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</si>
  <si>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</si>
  <si>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</si>
  <si>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</si>
  <si>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</si>
  <si>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</si>
  <si>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</si>
  <si>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</si>
  <si>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</si>
  <si>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</si>
  <si>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</si>
  <si>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</si>
  <si>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</si>
  <si>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</si>
  <si>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</si>
  <si>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</si>
  <si>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</si>
  <si>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</si>
  <si>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</si>
  <si>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</si>
  <si>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</si>
  <si>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</si>
  <si>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</si>
  <si>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</si>
  <si>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</si>
  <si>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</si>
  <si>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</si>
  <si>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</si>
  <si>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</si>
  <si>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</si>
  <si>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</si>
  <si>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</si>
  <si>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</si>
  <si>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</si>
  <si>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</si>
  <si>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</si>
  <si>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</si>
  <si>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</si>
  <si>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</si>
  <si>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</si>
  <si>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</si>
  <si>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</si>
  <si>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</si>
  <si>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</si>
  <si>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</si>
  <si>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</si>
  <si>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</si>
  <si>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</si>
  <si>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</si>
  <si>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</si>
  <si>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</si>
  <si>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</si>
  <si>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</si>
  <si>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</si>
  <si>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</si>
  <si>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</si>
  <si>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</si>
  <si>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</si>
  <si>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</si>
  <si>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</si>
  <si>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</si>
  <si>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</si>
  <si>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</si>
  <si>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</si>
  <si>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</si>
  <si>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</si>
  <si>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</si>
  <si>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</si>
  <si>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</si>
  <si>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</si>
  <si>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</si>
  <si>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</si>
  <si>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</si>
  <si>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</si>
  <si>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</si>
  <si>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</si>
  <si>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</si>
  <si>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</si>
  <si>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</si>
  <si>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</si>
  <si>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</si>
  <si>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</si>
  <si>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</si>
  <si>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</si>
  <si>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</si>
  <si>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</si>
  <si>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</si>
  <si>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</si>
  <si>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</si>
  <si>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</si>
  <si>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</si>
  <si>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</si>
  <si>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</si>
  <si>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</si>
  <si>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</si>
  <si>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</si>
  <si>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</si>
  <si>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</si>
  <si>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</si>
  <si>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</si>
  <si>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</si>
  <si>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</si>
  <si>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</si>
  <si>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</si>
  <si>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</si>
  <si>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</si>
  <si>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</si>
  <si>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</si>
  <si>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</si>
  <si>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</si>
  <si>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</si>
  <si>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</si>
  <si>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</si>
  <si>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</si>
  <si>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</si>
  <si>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</si>
  <si>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</si>
  <si>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</si>
  <si>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</si>
  <si>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</si>
  <si>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</si>
  <si>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</si>
  <si>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</si>
  <si>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</si>
  <si>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</si>
  <si>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</si>
  <si>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</si>
  <si>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</si>
  <si>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</si>
  <si>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</si>
  <si>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</si>
  <si>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</si>
  <si>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</si>
  <si>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</si>
  <si>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</si>
  <si>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</si>
  <si>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</si>
  <si>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</si>
  <si>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</si>
  <si>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</si>
  <si>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</si>
  <si>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</si>
  <si>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</si>
  <si>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</si>
  <si>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</si>
  <si>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</si>
  <si>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</si>
  <si>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</si>
  <si>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</si>
  <si>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</si>
  <si>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</si>
  <si>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</si>
  <si>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</si>
  <si>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</si>
  <si>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</si>
  <si>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</si>
  <si>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</si>
  <si>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</si>
  <si>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</si>
  <si>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</si>
  <si>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</si>
  <si>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</si>
  <si>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</si>
  <si>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</si>
  <si>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</si>
  <si>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</si>
  <si>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</si>
  <si>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</si>
  <si>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</si>
  <si>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</si>
  <si>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</si>
  <si>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</si>
  <si>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</si>
  <si>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</si>
  <si>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</si>
  <si>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</si>
  <si>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</si>
  <si>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</si>
  <si>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</si>
  <si>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</si>
  <si>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</si>
  <si>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</si>
  <si>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</si>
  <si>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</si>
  <si>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</si>
  <si>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</si>
  <si>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</si>
  <si>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</si>
  <si>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</si>
  <si>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</si>
  <si>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</si>
  <si>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</si>
  <si>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</si>
  <si>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</si>
  <si>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</si>
  <si>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</si>
  <si>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</si>
  <si>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</si>
  <si>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</si>
  <si>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</si>
  <si>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</si>
  <si>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</si>
  <si>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</si>
  <si>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</si>
  <si>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</si>
  <si>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</si>
  <si>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</si>
  <si>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</si>
  <si>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</si>
  <si>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</si>
  <si>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</si>
  <si>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</si>
  <si>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</si>
  <si>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</si>
  <si>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</si>
  <si>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</si>
  <si>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</si>
  <si>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</si>
  <si>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</si>
  <si>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</si>
  <si>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</si>
  <si>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</si>
  <si>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</si>
  <si>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</si>
  <si>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</si>
  <si>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</si>
  <si>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</si>
  <si>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</si>
  <si>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</si>
  <si>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</si>
  <si>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</si>
  <si>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</si>
  <si>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</si>
  <si>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</si>
  <si>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</si>
  <si>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</si>
  <si>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</si>
  <si>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</si>
  <si>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</si>
  <si>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</si>
  <si>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</si>
  <si>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</si>
  <si>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</si>
  <si>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</si>
  <si>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</si>
  <si>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</si>
  <si>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</si>
  <si>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</si>
  <si>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</si>
  <si>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</si>
  <si>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</si>
  <si>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</si>
  <si>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</si>
  <si>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</si>
  <si>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</si>
  <si>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</si>
  <si>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</si>
  <si>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</si>
  <si>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</si>
  <si>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</si>
  <si>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</si>
  <si>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</si>
  <si>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</si>
  <si>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</si>
  <si>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</si>
  <si>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</si>
  <si>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</si>
  <si>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</si>
  <si>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</si>
  <si>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</si>
  <si>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</si>
  <si>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</si>
  <si>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</si>
  <si>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</si>
  <si>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</si>
  <si>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</si>
  <si>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</si>
  <si>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</si>
  <si>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</si>
  <si>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</si>
  <si>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</si>
  <si>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</si>
  <si>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</si>
  <si>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</si>
  <si>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</si>
  <si>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</si>
  <si>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</si>
  <si>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</si>
  <si>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</si>
  <si>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</si>
  <si>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</si>
  <si>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</si>
  <si>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</si>
  <si>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</si>
  <si>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</si>
  <si>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</si>
  <si>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</si>
  <si>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</si>
  <si>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</si>
  <si>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</si>
  <si>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</si>
  <si>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</si>
  <si>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</si>
  <si>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</si>
  <si>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</si>
  <si>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</si>
  <si>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</si>
  <si>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</si>
  <si>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</si>
  <si>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</si>
  <si>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</si>
  <si>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</si>
  <si>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</si>
  <si>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</si>
  <si>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</si>
  <si>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</si>
  <si>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</si>
  <si>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</si>
  <si>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</si>
  <si>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</si>
  <si>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</si>
  <si>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</si>
  <si>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</si>
  <si>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</si>
  <si>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</si>
  <si>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</si>
  <si>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</si>
  <si>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</si>
  <si>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</si>
  <si>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</si>
  <si>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</si>
  <si>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</si>
  <si>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</si>
  <si>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</si>
  <si>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</si>
  <si>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</si>
  <si>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</si>
  <si>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</si>
  <si>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</si>
  <si>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</si>
  <si>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</si>
  <si>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</si>
  <si>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</si>
  <si>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</si>
  <si>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</si>
  <si>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</si>
  <si>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</si>
  <si>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</si>
  <si>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</si>
  <si>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</si>
  <si>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</si>
  <si>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</si>
  <si>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</si>
  <si>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</si>
  <si>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</si>
  <si>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</si>
  <si>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</si>
  <si>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</si>
  <si>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</si>
  <si>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</si>
  <si>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</si>
  <si>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</si>
  <si>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</si>
  <si>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</si>
  <si>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</si>
  <si>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</si>
  <si>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</si>
  <si>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</si>
  <si>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</si>
  <si>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</si>
  <si>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</si>
  <si>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</si>
  <si>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</si>
  <si>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</si>
  <si>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</si>
  <si>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</si>
  <si>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</si>
  <si>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</si>
  <si>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</si>
  <si>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</si>
  <si>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</si>
  <si>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</si>
  <si>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</si>
  <si>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</si>
  <si>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</si>
  <si>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</si>
  <si>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</si>
  <si>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</si>
  <si>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</si>
  <si>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</si>
  <si>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</si>
  <si>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</si>
  <si>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</si>
  <si>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</si>
  <si>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</si>
  <si>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</si>
  <si>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</si>
  <si>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</si>
  <si>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</si>
  <si>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</si>
  <si>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</si>
  <si>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</si>
  <si>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</si>
  <si>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</si>
  <si>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</si>
  <si>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</si>
  <si>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</si>
  <si>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</si>
  <si>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</si>
  <si>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</si>
  <si>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</si>
  <si>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</si>
  <si>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</si>
  <si>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</si>
  <si>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</si>
  <si>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</si>
  <si>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</si>
  <si>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</si>
  <si>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</si>
  <si>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</si>
  <si>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</si>
  <si>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</si>
  <si>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</si>
  <si>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</si>
  <si>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</si>
  <si>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</si>
  <si>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</si>
  <si>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</si>
  <si>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</si>
  <si>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</si>
  <si>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</si>
  <si>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</si>
  <si>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</si>
  <si>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</si>
  <si>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</si>
  <si>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</si>
  <si>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</si>
  <si>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</si>
  <si>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</si>
  <si>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</si>
  <si>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</si>
  <si>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</si>
  <si>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</si>
  <si>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</si>
  <si>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</si>
  <si>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</si>
  <si>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</si>
  <si>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</si>
  <si>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</si>
  <si>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</si>
  <si>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</si>
  <si>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</si>
  <si>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</si>
  <si>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</si>
  <si>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</si>
  <si>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</si>
  <si>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</si>
  <si>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</si>
  <si>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</si>
  <si>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</si>
  <si>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</si>
  <si>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</si>
  <si>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</si>
  <si>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</si>
  <si>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</si>
  <si>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</si>
  <si>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</si>
  <si>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</si>
  <si>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</si>
  <si>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</si>
  <si>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</si>
  <si>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</si>
  <si>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</si>
  <si>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</si>
  <si>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</si>
  <si>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</si>
  <si>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</si>
  <si>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</si>
  <si>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</si>
  <si>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</si>
  <si>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</si>
  <si>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</si>
  <si>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</si>
  <si>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</si>
  <si>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</si>
  <si>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</si>
  <si>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</si>
  <si>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</si>
  <si>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</si>
  <si>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</si>
  <si>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</si>
  <si>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</si>
  <si>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</si>
  <si>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</si>
  <si>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</si>
  <si>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</si>
  <si>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</si>
  <si>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</si>
  <si>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</si>
  <si>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</si>
  <si>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</si>
  <si>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</si>
  <si>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</si>
  <si>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</si>
  <si>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</si>
  <si>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</si>
  <si>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</si>
  <si>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</si>
  <si>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</si>
  <si>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</si>
  <si>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</si>
  <si>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</si>
  <si>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</si>
  <si>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</si>
  <si>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</si>
  <si>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</si>
  <si>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</si>
  <si>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</si>
  <si>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</si>
  <si>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</si>
  <si>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</si>
  <si>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</si>
  <si>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</si>
  <si>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</si>
  <si>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</si>
  <si>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</si>
  <si>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</si>
  <si>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</si>
  <si>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</si>
  <si>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</si>
  <si>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</si>
  <si>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</si>
  <si>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</si>
  <si>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</si>
  <si>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</si>
  <si>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</si>
  <si>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</si>
  <si>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</si>
  <si>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</si>
  <si>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</si>
  <si>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</si>
  <si>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</si>
  <si>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</si>
  <si>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</si>
  <si>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</si>
  <si>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</si>
  <si>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</si>
  <si>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</si>
  <si>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</si>
  <si>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</si>
  <si>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</si>
  <si>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</si>
  <si>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</si>
  <si>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</si>
  <si>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</si>
  <si>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</si>
  <si>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</si>
  <si>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</si>
  <si>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</si>
  <si>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</si>
  <si>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</si>
  <si>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</si>
  <si>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</si>
  <si>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</si>
  <si>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</si>
  <si>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</si>
  <si>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</si>
  <si>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</si>
  <si>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</si>
  <si>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</si>
  <si>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</si>
  <si>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</si>
  <si>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</si>
  <si>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</si>
  <si>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</si>
  <si>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</si>
  <si>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</si>
  <si>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</si>
  <si>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</si>
  <si>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</si>
  <si>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</si>
  <si>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</si>
  <si>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</si>
  <si>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</si>
  <si>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</si>
  <si>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</si>
  <si>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</si>
  <si>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</si>
  <si>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</si>
  <si>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</si>
  <si>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</si>
  <si>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</si>
  <si>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</si>
  <si>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</si>
  <si>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</si>
  <si>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</si>
  <si>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</si>
  <si>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</si>
  <si>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</si>
  <si>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</si>
  <si>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</si>
  <si>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</si>
  <si>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</si>
  <si>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</si>
  <si>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</si>
  <si>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</si>
  <si>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</si>
  <si>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</si>
  <si>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</si>
  <si>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</si>
  <si>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</si>
  <si>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</si>
  <si>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</si>
  <si>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</si>
  <si>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</si>
  <si>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</si>
  <si>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</si>
  <si>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</si>
  <si>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</si>
  <si>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</si>
  <si>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</si>
  <si>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</si>
  <si>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</si>
  <si>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</si>
  <si>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</si>
  <si>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</si>
  <si>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</si>
  <si>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</si>
  <si>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</si>
  <si>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</si>
  <si>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</si>
  <si>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</si>
  <si>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</si>
  <si>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</si>
  <si>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</si>
  <si>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</si>
  <si>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</si>
  <si>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</si>
  <si>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</si>
  <si>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</si>
  <si>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</si>
  <si>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</si>
  <si>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</si>
  <si>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</si>
  <si>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</si>
  <si>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</si>
  <si>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</si>
  <si>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</si>
  <si>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</si>
  <si>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</si>
  <si>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</si>
  <si>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</si>
  <si>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</si>
  <si>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</si>
  <si>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</si>
  <si>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</si>
  <si>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</si>
  <si>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</si>
  <si>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</si>
  <si>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</si>
  <si>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</si>
  <si>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</si>
  <si>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</si>
  <si>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</si>
  <si>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</si>
  <si>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</si>
  <si>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</si>
  <si>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</si>
  <si>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</si>
  <si>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</si>
  <si>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</si>
  <si>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</si>
  <si>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</si>
  <si>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</si>
  <si>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</si>
  <si>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</si>
  <si>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</si>
  <si>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</si>
  <si>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</si>
  <si>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</si>
  <si>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</si>
  <si>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</si>
  <si>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</si>
  <si>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</si>
  <si>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</si>
  <si>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</si>
  <si>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</si>
  <si>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</si>
  <si>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</si>
  <si>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</si>
  <si>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</si>
  <si>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</si>
  <si>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</si>
  <si>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</si>
  <si>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</si>
  <si>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</si>
  <si>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</si>
  <si>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</si>
  <si>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</si>
  <si>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</si>
  <si>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</si>
  <si>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</si>
  <si>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</si>
  <si>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</si>
  <si>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</si>
  <si>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</si>
  <si>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</si>
  <si>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</si>
  <si>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</si>
  <si>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</si>
  <si>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</si>
  <si>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</si>
  <si>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</si>
  <si>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</si>
  <si>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</si>
  <si>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</si>
  <si>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</si>
  <si>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</si>
  <si>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</si>
  <si>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</si>
  <si>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</si>
  <si>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</si>
  <si>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</si>
  <si>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</si>
  <si>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</si>
  <si>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</si>
  <si>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</si>
  <si>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</si>
  <si>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</si>
  <si>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</si>
  <si>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</si>
  <si>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</si>
  <si>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</si>
  <si>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</si>
  <si>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</si>
  <si>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</si>
  <si>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</si>
  <si>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</si>
  <si>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</si>
  <si>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</si>
  <si>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</si>
  <si>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</si>
  <si>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</si>
  <si>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</si>
  <si>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</si>
  <si>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</si>
  <si>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</si>
  <si>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</si>
  <si>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</si>
  <si>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</si>
  <si>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</si>
  <si>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</si>
  <si>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</si>
  <si>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</si>
  <si>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</si>
  <si>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</si>
  <si>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</si>
  <si>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</si>
  <si>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</si>
  <si>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</si>
  <si>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</si>
  <si>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</si>
  <si>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</si>
  <si>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</si>
  <si>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</si>
  <si>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</si>
  <si>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</si>
  <si>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</si>
  <si>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</si>
  <si>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</si>
  <si>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</si>
  <si>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</si>
  <si>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</si>
  <si>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</si>
  <si>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</si>
  <si>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</si>
  <si>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</si>
  <si>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</si>
  <si>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</si>
  <si>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</si>
  <si>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</si>
  <si>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</si>
  <si>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</si>
  <si>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</si>
  <si>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</si>
  <si>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</si>
  <si>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</si>
  <si>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</si>
  <si>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</si>
  <si>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</si>
  <si>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</si>
  <si>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</si>
  <si>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</si>
  <si>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</si>
  <si>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</si>
  <si>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</si>
  <si>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</si>
  <si>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</si>
  <si>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</si>
  <si>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</si>
  <si>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</si>
  <si>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</si>
  <si>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</si>
  <si>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</si>
  <si>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</si>
  <si>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</si>
  <si>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</si>
  <si>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</si>
  <si>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</si>
  <si>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</si>
  <si>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</si>
  <si>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</si>
  <si>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</si>
  <si>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</si>
  <si>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</si>
  <si>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</si>
  <si>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</si>
  <si>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</si>
  <si>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</si>
  <si>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</si>
  <si>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</si>
  <si>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</si>
  <si>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</si>
  <si>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</si>
  <si>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</si>
  <si>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</si>
  <si>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</si>
  <si>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</si>
  <si>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</si>
  <si>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</si>
  <si>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</si>
  <si>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</si>
  <si>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</si>
  <si>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</si>
  <si>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</si>
  <si>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</si>
  <si>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</si>
  <si>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</si>
  <si>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</si>
  <si>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</si>
  <si>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</si>
  <si>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</si>
  <si>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</si>
  <si>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</si>
  <si>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</si>
  <si>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</si>
  <si>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</si>
  <si>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</si>
  <si>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</si>
  <si>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</si>
  <si>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</si>
  <si>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</si>
  <si>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</si>
  <si>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</si>
  <si>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</si>
  <si>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</si>
  <si>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</si>
  <si>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</si>
  <si>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</si>
  <si>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</si>
  <si>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</si>
  <si>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</si>
  <si>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</si>
  <si>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</si>
  <si>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</si>
  <si>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</si>
  <si>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</si>
  <si>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</si>
  <si>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</si>
  <si>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</si>
  <si>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</si>
  <si>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</si>
  <si>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</si>
  <si>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</si>
  <si>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</si>
  <si>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</si>
  <si>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</si>
  <si>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</si>
  <si>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</si>
  <si>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</si>
  <si>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</si>
  <si>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</si>
  <si>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</si>
  <si>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</si>
  <si>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</si>
  <si>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</si>
  <si>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</si>
  <si>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</si>
  <si>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</si>
  <si>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</si>
  <si>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</si>
  <si>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</si>
  <si>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</si>
  <si>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</si>
  <si>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</si>
  <si>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</si>
  <si>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</si>
  <si>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</si>
  <si>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</si>
  <si>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</si>
  <si>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</si>
  <si>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</si>
  <si>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</si>
  <si>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</si>
  <si>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</si>
  <si>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</si>
  <si>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</si>
  <si>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</si>
  <si>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</si>
  <si>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</si>
  <si>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</si>
  <si>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</si>
  <si>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</si>
  <si>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</si>
  <si>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</si>
  <si>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</si>
  <si>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</si>
  <si>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</si>
  <si>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</si>
  <si>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</si>
  <si>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</si>
  <si>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</si>
  <si>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</si>
  <si>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</si>
  <si>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</si>
  <si>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</si>
  <si>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</si>
  <si>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</si>
  <si>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</si>
  <si>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</si>
  <si>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</si>
  <si>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</si>
  <si>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</si>
  <si>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</si>
  <si>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</si>
  <si>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</si>
  <si>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</si>
  <si>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</si>
  <si>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</si>
  <si>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</si>
  <si>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</si>
  <si>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</si>
  <si>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</si>
  <si>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</si>
  <si>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</si>
  <si>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</si>
  <si>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</si>
  <si>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</si>
  <si>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</si>
  <si>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</si>
  <si>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</si>
  <si>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</si>
  <si>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</si>
  <si>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</si>
  <si>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</si>
  <si>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</si>
  <si>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</si>
  <si>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</si>
  <si>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</si>
  <si>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</si>
  <si>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</si>
  <si>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</si>
  <si>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</si>
  <si>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</si>
  <si>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</si>
  <si>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</si>
  <si>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</si>
  <si>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</si>
  <si>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</si>
  <si>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</si>
  <si>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</si>
  <si>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</si>
  <si>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</si>
  <si>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</si>
  <si>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</si>
  <si>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</si>
  <si>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</si>
  <si>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</si>
  <si>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</si>
  <si>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</si>
  <si>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</si>
  <si>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</si>
  <si>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</si>
  <si>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</si>
  <si>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</si>
  <si>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</si>
  <si>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</si>
  <si>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</si>
  <si>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</si>
  <si>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</si>
  <si>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</si>
  <si>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</si>
  <si>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</si>
  <si>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</si>
  <si>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</si>
  <si>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</si>
  <si>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</si>
  <si>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</si>
  <si>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</si>
  <si>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</si>
  <si>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</si>
  <si>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</si>
  <si>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</si>
  <si>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</si>
  <si>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</si>
  <si>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</si>
  <si>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</si>
  <si>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</si>
  <si>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</si>
  <si>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</si>
  <si>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</si>
  <si>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</si>
  <si>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</si>
  <si>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</si>
  <si>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</si>
  <si>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</si>
  <si>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</si>
  <si>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</si>
  <si>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</si>
  <si>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</si>
  <si>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</si>
  <si>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</si>
  <si>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</si>
  <si>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</si>
  <si>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</si>
  <si>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</si>
  <si>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</si>
  <si>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</si>
  <si>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</si>
  <si>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</si>
  <si>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</si>
  <si>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</si>
  <si>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</si>
  <si>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</si>
  <si>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</si>
  <si>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</si>
  <si>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</si>
  <si>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</si>
  <si>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</si>
  <si>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</si>
  <si>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</si>
  <si>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</si>
  <si>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</si>
  <si>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</si>
  <si>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</si>
  <si>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</si>
  <si>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</si>
  <si>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</si>
  <si>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</si>
  <si>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</si>
  <si>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</si>
  <si>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</si>
  <si>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</si>
  <si>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</si>
  <si>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</si>
  <si>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</si>
  <si>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</si>
  <si>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</si>
  <si>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</si>
  <si>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</si>
  <si>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</si>
  <si>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</si>
  <si>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</si>
  <si>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</si>
  <si>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</si>
  <si>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</si>
  <si>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</si>
  <si>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</si>
  <si>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</si>
  <si>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</si>
  <si>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</si>
  <si>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</si>
  <si>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</si>
  <si>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</si>
  <si>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</si>
  <si>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</si>
  <si>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</si>
  <si>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</si>
  <si>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</si>
  <si>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</si>
  <si>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</si>
  <si>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</si>
  <si>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</si>
  <si>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</si>
  <si>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</si>
  <si>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</si>
  <si>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</si>
  <si>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</si>
  <si>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</si>
  <si>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</si>
  <si>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</si>
  <si>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</si>
  <si>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</si>
  <si>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</si>
  <si>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</si>
  <si>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</si>
  <si>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</si>
  <si>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</si>
  <si>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</si>
  <si>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</si>
  <si>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</si>
  <si>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</si>
  <si>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</si>
  <si>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</si>
  <si>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</si>
  <si>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</si>
  <si>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</si>
  <si>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</si>
  <si>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</si>
  <si>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</si>
  <si>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</si>
  <si>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</si>
  <si>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</si>
  <si>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</si>
  <si>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</si>
  <si>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</si>
  <si>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</si>
  <si>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</si>
  <si>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</si>
  <si>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</si>
  <si>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</si>
  <si>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</si>
  <si>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</si>
  <si>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</si>
  <si>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</si>
  <si>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</si>
  <si>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</si>
  <si>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</si>
  <si>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</si>
  <si>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</si>
  <si>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</si>
  <si>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</si>
  <si>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</si>
  <si>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</si>
  <si>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</si>
  <si>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</si>
  <si>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</si>
  <si>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</si>
  <si>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</si>
  <si>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</si>
  <si>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</si>
  <si>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</si>
  <si>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</si>
  <si>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</si>
  <si>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</si>
  <si>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</si>
  <si>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</si>
  <si>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</si>
  <si>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</si>
  <si>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</si>
  <si>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</si>
  <si>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</si>
  <si>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</si>
  <si>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</si>
  <si>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</si>
  <si>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</si>
  <si>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</si>
  <si>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</si>
  <si>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</si>
  <si>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</si>
  <si>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</si>
  <si>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</si>
  <si>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</si>
  <si>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</si>
  <si>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</si>
  <si>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</si>
  <si>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</si>
  <si>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</si>
  <si>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</si>
  <si>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</si>
  <si>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</si>
  <si>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</si>
  <si>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</si>
  <si>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</si>
  <si>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</si>
  <si>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</si>
  <si>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</si>
  <si>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</si>
  <si>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</si>
  <si>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</si>
  <si>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</si>
  <si>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</si>
  <si>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</si>
  <si>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</si>
  <si>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</si>
  <si>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</si>
  <si>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</si>
  <si>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</si>
  <si>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</si>
  <si>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</si>
  <si>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</si>
  <si>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</si>
  <si>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</si>
  <si>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</si>
  <si>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</si>
  <si>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</si>
  <si>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</si>
  <si>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</si>
  <si>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</si>
  <si>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</si>
  <si>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</si>
  <si>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</si>
  <si>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</si>
  <si>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</si>
  <si>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</si>
  <si>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</si>
  <si>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</si>
  <si>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</si>
  <si>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</si>
  <si>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</si>
  <si>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</si>
  <si>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</si>
  <si>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</si>
  <si>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</si>
  <si>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</si>
  <si>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</si>
  <si>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</si>
  <si>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</si>
  <si>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</si>
  <si>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</si>
  <si>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</si>
  <si>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</si>
  <si>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</si>
  <si>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</si>
  <si>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</si>
  <si>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</si>
  <si>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</si>
  <si>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</si>
  <si>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</si>
  <si>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</si>
  <si>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</si>
  <si>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</si>
  <si>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</si>
  <si>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</si>
  <si>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</si>
  <si>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</si>
  <si>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</si>
  <si>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</si>
  <si>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</si>
  <si>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</si>
  <si>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</si>
  <si>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</si>
  <si>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</si>
  <si>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</si>
  <si>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</si>
  <si>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</si>
  <si>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</si>
  <si>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</si>
  <si>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</si>
  <si>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</si>
  <si>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</si>
  <si>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</si>
  <si>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</si>
  <si>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</si>
  <si>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</si>
  <si>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</si>
  <si>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</si>
  <si>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</si>
  <si>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</si>
  <si>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</si>
  <si>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</si>
  <si>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</si>
  <si>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</si>
  <si>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</si>
  <si>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</si>
  <si>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</si>
  <si>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</si>
  <si>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</si>
  <si>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</si>
  <si>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</si>
  <si>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</si>
  <si>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</si>
  <si>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</si>
  <si>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</si>
  <si>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</si>
  <si>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</si>
  <si>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</si>
  <si>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</si>
  <si>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</si>
  <si>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</si>
  <si>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</si>
  <si>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</si>
  <si>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</si>
  <si>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</si>
  <si>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</si>
  <si>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</si>
  <si>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</si>
  <si>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</si>
  <si>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</si>
  <si>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</si>
  <si>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</si>
  <si>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</si>
  <si>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</si>
  <si>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</si>
  <si>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</si>
  <si>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</si>
  <si>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</si>
  <si>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</si>
  <si>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</si>
  <si>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</si>
  <si>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</si>
  <si>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</si>
  <si>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</si>
  <si>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</si>
  <si>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</si>
  <si>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</si>
  <si>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</si>
  <si>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</si>
  <si>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</si>
  <si>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</si>
  <si>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</si>
  <si>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</si>
  <si>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</si>
  <si>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</si>
  <si>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</si>
  <si>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</si>
  <si>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</si>
  <si>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</si>
  <si>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</si>
  <si>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</si>
  <si>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</si>
  <si>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</si>
  <si>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</si>
  <si>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</si>
  <si>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</si>
  <si>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</si>
  <si>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</si>
  <si>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</si>
  <si>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</si>
  <si>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</si>
  <si>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</si>
  <si>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</si>
  <si>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</si>
  <si>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</si>
  <si>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</si>
  <si>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</si>
  <si>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</si>
  <si>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</si>
  <si>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</si>
  <si>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</si>
  <si>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</si>
  <si>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</si>
  <si>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</si>
  <si>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</si>
  <si>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</si>
  <si>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</si>
  <si>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</si>
  <si>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</si>
  <si>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</si>
  <si>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</si>
  <si>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</si>
  <si>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</si>
  <si>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</si>
  <si>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</si>
  <si>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</si>
  <si>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</si>
  <si>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</si>
  <si>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</si>
  <si>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</si>
  <si>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</si>
  <si>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</si>
  <si>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</si>
  <si>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</si>
  <si>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</si>
  <si>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</si>
  <si>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</si>
  <si>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</si>
  <si>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</si>
  <si>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</si>
  <si>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</si>
  <si>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</si>
  <si>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</si>
  <si>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</si>
  <si>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</si>
  <si>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</si>
  <si>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</si>
  <si>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</si>
  <si>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</si>
  <si>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</si>
  <si>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</si>
  <si>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</si>
  <si>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</si>
  <si>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</si>
  <si>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</si>
  <si>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</si>
  <si>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</si>
  <si>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</si>
  <si>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</si>
  <si>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</si>
  <si>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</si>
  <si>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</si>
  <si>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</si>
  <si>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</si>
  <si>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</si>
  <si>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</si>
  <si>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</si>
  <si>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</si>
  <si>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</si>
  <si>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</si>
  <si>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</si>
  <si>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</si>
  <si>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</si>
  <si>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</si>
  <si>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</si>
  <si>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</si>
  <si>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</si>
  <si>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</si>
  <si>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</si>
  <si>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</si>
  <si>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</si>
  <si>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</si>
  <si>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</si>
  <si>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</si>
  <si>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</si>
  <si>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</si>
  <si>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</si>
  <si>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</si>
  <si>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</si>
  <si>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</si>
  <si>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</si>
  <si>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</si>
  <si>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</si>
  <si>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</si>
  <si>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</si>
  <si>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</si>
  <si>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</si>
  <si>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</si>
  <si>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</si>
  <si>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</si>
  <si>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</si>
  <si>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</si>
  <si>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</si>
  <si>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</si>
  <si>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</si>
  <si>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</si>
  <si>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</si>
  <si>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</si>
  <si>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</si>
  <si>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</si>
  <si>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</si>
  <si>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</si>
  <si>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</si>
  <si>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</si>
  <si>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</si>
  <si>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</si>
  <si>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</si>
  <si>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</si>
  <si>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</si>
  <si>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</si>
  <si>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</si>
  <si>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</si>
  <si>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</si>
  <si>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</si>
  <si>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</si>
  <si>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</si>
  <si>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</si>
  <si>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</si>
  <si>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</si>
  <si>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</si>
  <si>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</si>
  <si>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</si>
  <si>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</si>
  <si>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</si>
  <si>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</si>
  <si>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</si>
  <si>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</si>
  <si>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</si>
  <si>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</si>
  <si>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</si>
  <si>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</si>
  <si>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</si>
  <si>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</si>
  <si>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</si>
  <si>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</si>
  <si>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</si>
  <si>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</si>
  <si>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</si>
  <si>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</si>
  <si>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</si>
  <si>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</si>
  <si>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</si>
  <si>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</si>
  <si>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</si>
  <si>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</si>
  <si>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</si>
  <si>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</si>
  <si>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</si>
  <si>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</si>
  <si>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</si>
  <si>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</si>
  <si>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</si>
  <si>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</si>
  <si>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</si>
  <si>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</si>
  <si>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</si>
  <si>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</si>
  <si>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</si>
  <si>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</si>
  <si>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</si>
  <si>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</si>
  <si>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</si>
  <si>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</si>
  <si>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</si>
  <si>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</si>
  <si>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</si>
  <si>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</si>
  <si>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</si>
  <si>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</si>
  <si>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</si>
  <si>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</si>
  <si>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</si>
  <si>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</si>
  <si>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</si>
  <si>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</si>
  <si>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</si>
  <si>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</si>
  <si>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</si>
  <si>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</si>
  <si>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</si>
  <si>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</si>
  <si>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</si>
  <si>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</si>
  <si>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</si>
  <si>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</si>
  <si>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</si>
  <si>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</si>
  <si>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</si>
  <si>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</si>
  <si>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</si>
  <si>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</si>
  <si>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</si>
  <si>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</si>
  <si>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</si>
  <si>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</si>
  <si>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</si>
  <si>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</si>
  <si>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</si>
  <si>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</si>
  <si>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</si>
  <si>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</si>
  <si>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</si>
  <si>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</si>
  <si>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</si>
  <si>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</si>
  <si>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</si>
  <si>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</si>
  <si>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</si>
  <si>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</si>
  <si>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</si>
  <si>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</si>
  <si>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</si>
  <si>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</si>
  <si>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</si>
  <si>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</si>
  <si>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</si>
  <si>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</si>
  <si>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</si>
  <si>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</si>
  <si>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</si>
  <si>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</si>
  <si>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</si>
  <si>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</si>
  <si>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</si>
  <si>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</si>
  <si>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</si>
  <si>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</si>
  <si>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</si>
  <si>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</si>
  <si>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</si>
  <si>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</si>
  <si>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</si>
  <si>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</si>
  <si>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</si>
  <si>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</si>
  <si>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</si>
  <si>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</si>
  <si>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</si>
  <si>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</si>
  <si>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</si>
  <si>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</si>
  <si>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</si>
  <si>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</si>
  <si>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</si>
  <si>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</si>
  <si>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</si>
  <si>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</si>
  <si>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</si>
  <si>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</si>
  <si>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</si>
  <si>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</si>
  <si>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</si>
  <si>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</si>
  <si>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</si>
  <si>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</si>
  <si>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</si>
  <si>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</si>
  <si>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</si>
  <si>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</si>
  <si>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</si>
  <si>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</si>
  <si>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</si>
  <si>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</si>
  <si>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</si>
  <si>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</si>
  <si>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</si>
  <si>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</si>
  <si>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</si>
  <si>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</si>
  <si>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</si>
  <si>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</si>
  <si>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</si>
  <si>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</si>
  <si>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</si>
  <si>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</si>
  <si>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</si>
  <si>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</si>
  <si>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</si>
  <si>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</si>
  <si>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</si>
  <si>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</si>
  <si>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</si>
  <si>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</si>
  <si>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</si>
  <si>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</si>
  <si>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</si>
  <si>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</si>
  <si>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</si>
  <si>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</si>
  <si>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</si>
  <si>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</si>
  <si>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</si>
  <si>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</si>
  <si>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</si>
  <si>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</si>
  <si>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</si>
  <si>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</si>
  <si>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</si>
  <si>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</si>
  <si>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</si>
  <si>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</si>
  <si>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</si>
  <si>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</si>
  <si>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</si>
  <si>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</si>
  <si>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</si>
  <si>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</si>
  <si>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</si>
  <si>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</si>
  <si>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</si>
  <si>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</si>
  <si>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</si>
  <si>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</si>
  <si>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</si>
  <si>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</si>
  <si>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</si>
  <si>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</si>
  <si>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</si>
  <si>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</si>
  <si>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</si>
  <si>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</si>
  <si>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</si>
  <si>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</si>
  <si>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</si>
  <si>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</si>
  <si>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</si>
  <si>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</si>
  <si>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</si>
  <si>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</si>
  <si>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</si>
  <si>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</si>
  <si>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</si>
  <si>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</si>
  <si>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</si>
  <si>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</si>
  <si>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</si>
  <si>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</si>
  <si>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</si>
  <si>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</si>
  <si>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</si>
  <si>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</si>
  <si>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</si>
  <si>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</si>
  <si>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</si>
  <si>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</si>
  <si>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</si>
  <si>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</si>
  <si>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</si>
  <si>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</si>
  <si>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</si>
  <si>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</si>
  <si>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</si>
  <si>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</si>
  <si>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</si>
  <si>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</si>
  <si>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</si>
  <si>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</si>
  <si>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</si>
  <si>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</si>
  <si>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</si>
  <si>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</si>
  <si>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</si>
  <si>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</si>
  <si>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</si>
  <si>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</si>
  <si>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</si>
  <si>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</si>
  <si>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</si>
  <si>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</si>
  <si>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</si>
  <si>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</si>
  <si>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</si>
  <si>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</si>
  <si>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</si>
  <si>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</si>
  <si>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</si>
  <si>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</si>
  <si>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</si>
  <si>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</si>
  <si>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</si>
  <si>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</si>
  <si>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</si>
  <si>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</si>
  <si>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</si>
  <si>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</si>
  <si>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</si>
  <si>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</si>
  <si>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</si>
  <si>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</si>
  <si>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</si>
  <si>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</si>
  <si>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</si>
  <si>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</si>
  <si>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</si>
  <si>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</si>
  <si>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</si>
  <si>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</si>
  <si>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</si>
  <si>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</si>
  <si>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</si>
  <si>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</si>
  <si>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</si>
  <si>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</si>
  <si>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</si>
  <si>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</si>
  <si>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</si>
  <si>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</si>
  <si>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</si>
  <si>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</si>
  <si>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</si>
  <si>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</si>
  <si>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</si>
  <si>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</si>
  <si>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</si>
  <si>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</si>
  <si>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</si>
  <si>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</si>
  <si>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</si>
  <si>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</si>
  <si>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</si>
  <si>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</si>
  <si>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</si>
  <si>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</si>
  <si>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</si>
  <si>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</si>
  <si>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</si>
  <si>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</si>
  <si>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</si>
  <si>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</si>
  <si>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</si>
  <si>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</si>
  <si>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</si>
  <si>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</si>
  <si>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</si>
  <si>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</si>
  <si>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</si>
  <si>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</si>
  <si>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</si>
  <si>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</si>
  <si>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</si>
  <si>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</si>
  <si>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</si>
  <si>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</si>
  <si>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</si>
  <si>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</si>
  <si>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</si>
  <si>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</si>
  <si>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</si>
  <si>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</si>
  <si>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</si>
  <si>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</si>
  <si>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</si>
  <si>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</si>
  <si>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</si>
  <si>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</si>
  <si>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</si>
  <si>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</si>
  <si>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</si>
  <si>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</si>
  <si>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</si>
  <si>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</si>
  <si>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</si>
  <si>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</si>
  <si>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</si>
  <si>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</si>
  <si>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</si>
  <si>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</si>
  <si>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</si>
  <si>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</si>
  <si>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</si>
  <si>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</si>
  <si>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</si>
  <si>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</si>
  <si>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</si>
  <si>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</si>
  <si>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</si>
  <si>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</si>
  <si>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</si>
  <si>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</si>
  <si>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</si>
  <si>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</si>
  <si>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</si>
  <si>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</si>
  <si>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</si>
  <si>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</si>
  <si>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</si>
  <si>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</si>
  <si>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</si>
  <si>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</si>
  <si>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</si>
  <si>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</si>
  <si>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</si>
  <si>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</si>
  <si>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</si>
  <si>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</si>
  <si>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</si>
  <si>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</si>
  <si>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</si>
  <si>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</si>
  <si>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</si>
  <si>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</si>
  <si>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</si>
  <si>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</si>
  <si>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</si>
  <si>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</si>
  <si>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</si>
  <si>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</si>
  <si>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</si>
  <si>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</si>
  <si>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</si>
  <si>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</si>
  <si>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</si>
  <si>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</si>
  <si>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</si>
  <si>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</si>
  <si>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</si>
  <si>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</si>
  <si>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</si>
  <si>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</si>
  <si>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</si>
  <si>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</si>
  <si>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</si>
  <si>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</si>
  <si>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</si>
  <si>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</si>
  <si>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</si>
  <si>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</si>
  <si>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</si>
  <si>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</si>
  <si>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</si>
  <si>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</si>
  <si>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</si>
  <si>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</si>
  <si>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</si>
  <si>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</si>
  <si>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</si>
  <si>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</si>
  <si>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</si>
  <si>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</si>
  <si>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</si>
  <si>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</si>
  <si>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</si>
  <si>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</si>
  <si>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</si>
  <si>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</si>
  <si>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</si>
  <si>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</si>
  <si>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</si>
  <si>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</si>
  <si>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</si>
  <si>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</si>
  <si>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</si>
  <si>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</si>
  <si>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</si>
  <si>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</si>
  <si>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</si>
  <si>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</si>
  <si>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</si>
  <si>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</si>
  <si>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</si>
  <si>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</si>
  <si>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</si>
  <si>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</si>
  <si>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</si>
  <si>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</si>
  <si>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</si>
  <si>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</si>
  <si>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</si>
  <si>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</si>
  <si>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</si>
  <si>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</si>
  <si>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</si>
  <si>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</si>
  <si>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</si>
  <si>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</si>
  <si>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</si>
  <si>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</si>
  <si>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</si>
  <si>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</si>
  <si>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</si>
  <si>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</si>
  <si>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</si>
  <si>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</si>
  <si>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</si>
  <si>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</si>
  <si>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</si>
  <si>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</si>
  <si>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</si>
  <si>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</si>
  <si>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</si>
  <si>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</si>
  <si>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</si>
  <si>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</si>
  <si>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</si>
  <si>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</si>
  <si>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</si>
  <si>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</si>
  <si>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</si>
  <si>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</si>
  <si>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</si>
  <si>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</si>
  <si>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</si>
  <si>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</si>
  <si>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</si>
  <si>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</si>
  <si>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</si>
  <si>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</si>
  <si>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</si>
  <si>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</si>
  <si>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</si>
  <si>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</si>
  <si>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</si>
  <si>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</si>
  <si>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</si>
  <si>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</si>
  <si>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</si>
  <si>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</si>
  <si>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</si>
  <si>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</si>
  <si>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</si>
  <si>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</si>
  <si>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</si>
  <si>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</si>
  <si>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</si>
  <si>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</si>
  <si>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</si>
  <si>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</si>
  <si>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</si>
  <si>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</si>
  <si>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</si>
  <si>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</si>
  <si>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</si>
  <si>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</si>
  <si>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</si>
  <si>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</si>
  <si>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</si>
  <si>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</si>
  <si>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</si>
  <si>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</si>
  <si>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</si>
  <si>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</si>
  <si>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</si>
  <si>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</si>
  <si>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</si>
  <si>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</si>
  <si>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</si>
  <si>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</si>
  <si>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</si>
  <si>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</si>
  <si>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</si>
  <si>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</si>
  <si>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</si>
  <si>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</si>
  <si>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</si>
  <si>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</si>
  <si>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</si>
  <si>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</si>
  <si>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</si>
  <si>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</si>
  <si>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</si>
  <si>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</si>
  <si>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</si>
  <si>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</si>
  <si>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</si>
  <si>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</si>
  <si>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</si>
  <si>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</si>
  <si>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</si>
  <si>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</si>
  <si>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</si>
  <si>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</si>
  <si>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</si>
  <si>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</si>
  <si>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</si>
  <si>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</si>
  <si>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</si>
  <si>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</si>
  <si>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</si>
  <si>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</si>
  <si>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</si>
  <si>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</si>
  <si>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</si>
  <si>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</si>
  <si>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</si>
  <si>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</si>
  <si>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</si>
  <si>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</si>
  <si>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</si>
  <si>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</si>
  <si>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</si>
  <si>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</si>
  <si>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</si>
  <si>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</si>
  <si>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</si>
  <si>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</si>
  <si>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</si>
  <si>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</si>
  <si>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</si>
  <si>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</si>
  <si>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</si>
  <si>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</si>
  <si>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</si>
  <si>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</si>
  <si>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</si>
  <si>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</si>
  <si>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</si>
  <si>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</si>
  <si>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</si>
  <si>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</si>
  <si>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</si>
  <si>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</si>
  <si>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</si>
  <si>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</si>
  <si>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</si>
  <si>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</si>
  <si>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</si>
  <si>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</si>
  <si>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</si>
  <si>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</si>
  <si>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</si>
  <si>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</si>
  <si>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</si>
  <si>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</si>
  <si>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</si>
  <si>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</si>
  <si>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</si>
  <si>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</si>
  <si>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</si>
  <si>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</si>
  <si>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</si>
  <si>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</si>
  <si>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</si>
  <si>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</si>
  <si>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</si>
  <si>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</si>
  <si>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</si>
  <si>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</si>
  <si>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</si>
  <si>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</si>
  <si>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</si>
  <si>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</si>
  <si>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</si>
  <si>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</si>
  <si>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</si>
  <si>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</si>
  <si>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</si>
  <si>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</si>
  <si>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</si>
  <si>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</si>
  <si>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</si>
  <si>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</si>
  <si>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</si>
  <si>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</si>
  <si>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</si>
  <si>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</si>
  <si>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</si>
  <si>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</si>
  <si>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</si>
  <si>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</si>
  <si>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</si>
  <si>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</si>
  <si>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</si>
  <si>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</si>
  <si>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</si>
  <si>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</si>
  <si>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</si>
  <si>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</si>
  <si>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</si>
  <si>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</si>
  <si>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</si>
  <si>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</si>
  <si>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</si>
  <si>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</si>
  <si>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</si>
  <si>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</si>
  <si>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</si>
  <si>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</si>
  <si>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</si>
  <si>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</si>
  <si>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</si>
  <si>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</si>
  <si>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</si>
  <si>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</si>
  <si>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</si>
  <si>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</si>
  <si>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</si>
  <si>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</si>
  <si>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</si>
  <si>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</si>
  <si>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</si>
  <si>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</si>
  <si>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</si>
  <si>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</si>
  <si>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</si>
  <si>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</si>
  <si>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</si>
  <si>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</si>
  <si>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</si>
  <si>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</si>
  <si>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</si>
  <si>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</si>
  <si>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</si>
  <si>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</si>
  <si>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</si>
  <si>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</si>
  <si>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</si>
  <si>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</si>
  <si>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</si>
  <si>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</si>
  <si>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</si>
  <si>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</si>
  <si>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</si>
  <si>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</si>
  <si>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</si>
  <si>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</si>
  <si>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</si>
  <si>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</si>
  <si>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</si>
  <si>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</si>
  <si>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</si>
  <si>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</si>
  <si>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</si>
  <si>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</si>
  <si>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</si>
  <si>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</si>
  <si>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</si>
  <si>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</si>
  <si>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</si>
  <si>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</si>
  <si>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</si>
  <si>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</si>
  <si>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</si>
  <si>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</si>
  <si>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</si>
  <si>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</si>
  <si>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</si>
  <si>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</si>
  <si>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</si>
  <si>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</si>
  <si>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</si>
  <si>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</si>
  <si>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</si>
  <si>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</si>
  <si>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</si>
  <si>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</si>
  <si>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</si>
  <si>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</si>
  <si>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</si>
  <si>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</si>
  <si>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</si>
  <si>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</si>
  <si>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</si>
  <si>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</si>
  <si>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</si>
  <si>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</si>
  <si>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</si>
  <si>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</si>
  <si>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</si>
  <si>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</si>
  <si>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</si>
  <si>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</si>
  <si>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</si>
  <si>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</si>
  <si>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</si>
  <si>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</si>
  <si>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</si>
  <si>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</si>
  <si>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</si>
  <si>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</si>
  <si>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</si>
  <si>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</si>
  <si>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</si>
  <si>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</si>
  <si>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</si>
  <si>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</si>
  <si>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</si>
  <si>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</si>
  <si>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</si>
  <si>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</si>
  <si>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</si>
  <si>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</si>
  <si>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</si>
  <si>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</si>
  <si>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</si>
  <si>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</si>
  <si>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</si>
  <si>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</si>
  <si>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</si>
  <si>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</si>
  <si>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</si>
  <si>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</si>
  <si>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</si>
  <si>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</si>
  <si>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</si>
  <si>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</si>
  <si>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</si>
  <si>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</si>
  <si>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</si>
  <si>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</si>
  <si>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</si>
  <si>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</si>
  <si>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</si>
  <si>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</si>
  <si>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</si>
  <si>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</si>
  <si>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</si>
  <si>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</si>
  <si>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</si>
  <si>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</si>
  <si>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</si>
  <si>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</si>
  <si>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</si>
  <si>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</si>
  <si>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</si>
  <si>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</si>
  <si>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</si>
  <si>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</si>
  <si>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</si>
  <si>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</si>
  <si>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</si>
  <si>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</si>
  <si>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</si>
  <si>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</si>
  <si>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</si>
  <si>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</si>
  <si>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</si>
  <si>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</si>
  <si>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</si>
  <si>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</si>
  <si>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</si>
  <si>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</si>
  <si>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</si>
  <si>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</si>
  <si>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</si>
  <si>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</si>
  <si>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</si>
  <si>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</si>
  <si>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</si>
  <si>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</si>
  <si>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</si>
  <si>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</si>
  <si>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</si>
  <si>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</si>
  <si>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</si>
  <si>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</si>
  <si>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</si>
  <si>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</si>
  <si>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</si>
  <si>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</si>
  <si>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</si>
  <si>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</si>
  <si>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</si>
  <si>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</si>
  <si>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</si>
  <si>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</si>
  <si>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</si>
  <si>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</si>
  <si>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</si>
  <si>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</si>
  <si>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</si>
  <si>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</si>
  <si>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</si>
  <si>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</si>
  <si>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</si>
  <si>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</si>
  <si>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</si>
  <si>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</si>
  <si>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</si>
  <si>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</si>
  <si>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</si>
  <si>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</si>
  <si>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</si>
  <si>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</si>
  <si>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</si>
  <si>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</si>
  <si>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</si>
  <si>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</si>
  <si>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</si>
  <si>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</si>
  <si>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</si>
  <si>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</si>
  <si>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</si>
  <si>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</si>
  <si>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</si>
  <si>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</si>
  <si>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</si>
  <si>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</si>
  <si>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</si>
  <si>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</si>
  <si>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</si>
  <si>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</si>
  <si>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</si>
  <si>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</si>
  <si>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</si>
  <si>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</si>
  <si>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</si>
  <si>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</si>
  <si>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</si>
  <si>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</si>
  <si>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</si>
  <si>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</si>
  <si>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</si>
  <si>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</si>
  <si>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</si>
  <si>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</si>
  <si>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</si>
  <si>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</si>
  <si>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</si>
  <si>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</si>
  <si>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</si>
  <si>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</si>
  <si>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</si>
  <si>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</si>
  <si>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</si>
  <si>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</si>
  <si>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</si>
  <si>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</si>
  <si>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</si>
  <si>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</si>
  <si>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</si>
  <si>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</si>
  <si>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</si>
  <si>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</si>
  <si>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</si>
  <si>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</si>
  <si>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</si>
  <si>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</si>
  <si>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</si>
  <si>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</si>
  <si>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</si>
  <si>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</si>
  <si>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</si>
  <si>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</si>
  <si>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</si>
  <si>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</si>
  <si>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</si>
  <si>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</si>
  <si>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</si>
  <si>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</si>
  <si>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</si>
  <si>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</si>
  <si>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</si>
  <si>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</si>
  <si>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</si>
  <si>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</si>
  <si>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</si>
  <si>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</si>
  <si>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</si>
  <si>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</si>
  <si>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</si>
  <si>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</si>
  <si>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</si>
  <si>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</si>
  <si>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</si>
  <si>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</si>
  <si>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</si>
  <si>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</si>
  <si>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</si>
  <si>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</si>
  <si>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</si>
  <si>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</si>
  <si>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</si>
  <si>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</si>
  <si>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</si>
  <si>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</si>
  <si>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</si>
  <si>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</si>
  <si>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</si>
  <si>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</si>
  <si>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</si>
  <si>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</si>
  <si>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</si>
  <si>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</si>
  <si>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</si>
  <si>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</si>
  <si>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</si>
  <si>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</si>
  <si>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</si>
  <si>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</si>
  <si>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</si>
  <si>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</si>
  <si>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</si>
  <si>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</si>
  <si>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</si>
  <si>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</si>
  <si>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</si>
  <si>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</si>
  <si>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</si>
  <si>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</si>
  <si>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</si>
  <si>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</si>
  <si>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</si>
  <si>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</si>
  <si>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</si>
  <si>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</si>
  <si>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</si>
  <si>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</si>
  <si>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</si>
  <si>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</si>
  <si>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</si>
  <si>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</si>
  <si>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</si>
  <si>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</si>
  <si>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</si>
  <si>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</si>
  <si>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</si>
  <si>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</si>
  <si>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</si>
  <si>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</si>
  <si>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</si>
  <si>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</si>
  <si>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</si>
  <si>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</si>
  <si>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</si>
  <si>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</si>
  <si>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</si>
  <si>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</si>
  <si>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</si>
  <si>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</si>
  <si>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</si>
  <si>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</si>
  <si>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</si>
  <si>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</si>
  <si>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</si>
  <si>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</si>
  <si>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</si>
  <si>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</si>
  <si>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</si>
  <si>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</si>
  <si>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</si>
  <si>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</si>
  <si>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</si>
  <si>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</si>
  <si>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</si>
  <si>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</si>
  <si>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</si>
  <si>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</si>
  <si>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</si>
  <si>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</si>
  <si>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</si>
  <si>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</si>
  <si>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</si>
  <si>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</si>
  <si>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</si>
  <si>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</si>
  <si>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</si>
  <si>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</si>
  <si>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</si>
  <si>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</si>
  <si>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</si>
  <si>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</si>
  <si>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</si>
  <si>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</si>
  <si>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</si>
  <si>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</si>
  <si>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</si>
  <si>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</si>
  <si>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</si>
  <si>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</si>
  <si>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</si>
  <si>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</si>
  <si>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</si>
  <si>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</si>
  <si>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</si>
  <si>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</si>
  <si>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</si>
  <si>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</si>
  <si>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</si>
  <si>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</si>
  <si>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</si>
  <si>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</si>
  <si>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</si>
  <si>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</si>
  <si>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</si>
  <si>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</si>
  <si>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</si>
  <si>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</si>
  <si>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</si>
  <si>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</si>
  <si>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</si>
  <si>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</si>
  <si>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</si>
  <si>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</si>
  <si>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</si>
  <si>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</si>
  <si>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</si>
  <si>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</si>
  <si>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</si>
  <si>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</si>
  <si>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</si>
  <si>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</si>
  <si>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</si>
  <si>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</si>
  <si>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</si>
  <si>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</si>
  <si>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</si>
  <si>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</si>
  <si>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</si>
  <si>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</si>
  <si>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</si>
  <si>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</si>
  <si>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</si>
  <si>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</si>
  <si>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</si>
  <si>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</si>
  <si>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</si>
  <si>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</si>
  <si>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</si>
  <si>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</si>
  <si>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</si>
  <si>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</si>
  <si>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</si>
  <si>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</si>
  <si>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</si>
  <si>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</si>
  <si>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</si>
  <si>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</si>
  <si>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</si>
  <si>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</si>
  <si>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</si>
  <si>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</si>
  <si>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</si>
  <si>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</si>
  <si>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</si>
  <si>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</si>
  <si>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</si>
  <si>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</si>
  <si>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</si>
  <si>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</si>
  <si>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</si>
  <si>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</si>
  <si>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</si>
  <si>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</si>
  <si>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</si>
  <si>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</si>
  <si>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</si>
  <si>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</si>
  <si>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</si>
  <si>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</si>
  <si>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</si>
  <si>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</si>
  <si>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</si>
  <si>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</si>
  <si>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</si>
  <si>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</si>
  <si>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</si>
  <si>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</si>
  <si>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</si>
  <si>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</si>
  <si>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</si>
  <si>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</si>
  <si>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</si>
  <si>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</si>
  <si>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</si>
  <si>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</si>
  <si>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</si>
  <si>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</si>
  <si>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</si>
  <si>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</si>
  <si>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</si>
  <si>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</si>
  <si>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</si>
  <si>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</si>
  <si>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</si>
  <si>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</si>
  <si>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</si>
  <si>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</si>
  <si>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</si>
  <si>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</si>
  <si>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</si>
  <si>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</si>
  <si>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</si>
  <si>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</si>
  <si>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</si>
  <si>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</si>
  <si>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</si>
  <si>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</si>
  <si>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</si>
  <si>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</si>
  <si>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</si>
  <si>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</si>
  <si>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</si>
  <si>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</si>
  <si>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</si>
  <si>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</si>
  <si>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</si>
  <si>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</si>
  <si>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</si>
  <si>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</si>
  <si>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</si>
  <si>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</si>
  <si>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</si>
  <si>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</si>
  <si>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</si>
  <si>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</si>
  <si>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</si>
  <si>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</si>
  <si>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</si>
  <si>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</si>
  <si>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</si>
  <si>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</si>
  <si>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</si>
  <si>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</si>
  <si>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</si>
  <si>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</si>
  <si>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</si>
  <si>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</si>
  <si>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</si>
  <si>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</si>
  <si>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</si>
  <si>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</si>
  <si>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</si>
  <si>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</si>
  <si>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</si>
  <si>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</si>
  <si>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</si>
  <si>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</si>
  <si>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</si>
  <si>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</si>
  <si>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</si>
  <si>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</si>
  <si>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</si>
  <si>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</si>
  <si>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</si>
  <si>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</si>
  <si>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</si>
  <si>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</si>
  <si>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</si>
  <si>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</si>
  <si>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</si>
  <si>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</si>
  <si>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</si>
  <si>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</si>
  <si>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</si>
  <si>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</si>
  <si>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</si>
  <si>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</si>
  <si>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</si>
  <si>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</si>
  <si>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</si>
  <si>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</si>
  <si>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</si>
  <si>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</si>
  <si>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</si>
  <si>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</si>
  <si>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</si>
  <si>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</si>
  <si>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</si>
  <si>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</si>
  <si>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</si>
  <si>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</si>
  <si>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</si>
  <si>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</si>
  <si>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</si>
  <si>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</si>
  <si>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</si>
  <si>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</si>
  <si>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</si>
  <si>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</si>
  <si>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</si>
  <si>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</si>
  <si>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</si>
  <si>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</si>
  <si>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</si>
  <si>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</si>
  <si>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</si>
  <si>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</si>
  <si>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</si>
  <si>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</si>
  <si>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</si>
  <si>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</si>
  <si>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</si>
  <si>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</si>
  <si>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</si>
  <si>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</si>
  <si>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</si>
  <si>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</si>
  <si>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</si>
  <si>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</si>
  <si>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</si>
  <si>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</si>
  <si>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</si>
  <si>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</si>
  <si>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</si>
  <si>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</si>
  <si>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</si>
  <si>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</si>
  <si>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</si>
  <si>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</si>
  <si>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</si>
  <si>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</si>
  <si>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</si>
  <si>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</si>
  <si>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</si>
  <si>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</si>
  <si>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</si>
  <si>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</si>
  <si>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</si>
  <si>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</si>
  <si>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</si>
  <si>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</si>
  <si>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</si>
  <si>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</si>
  <si>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</si>
  <si>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</si>
  <si>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</si>
  <si>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</si>
  <si>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</si>
  <si>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</si>
  <si>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</si>
  <si>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</si>
  <si>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</si>
  <si>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</si>
  <si>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</si>
  <si>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</si>
  <si>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</si>
  <si>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</si>
  <si>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</si>
  <si>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</si>
  <si>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</si>
  <si>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</si>
  <si>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</si>
  <si>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</si>
  <si>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</si>
  <si>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</si>
  <si>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</si>
  <si>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</si>
  <si>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</si>
  <si>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</si>
  <si>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</si>
  <si>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</si>
  <si>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</si>
  <si>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</si>
  <si>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</si>
  <si>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</si>
  <si>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</si>
  <si>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</si>
  <si>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</si>
  <si>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</si>
  <si>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</si>
  <si>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</si>
  <si>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</si>
  <si>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</si>
  <si>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</si>
  <si>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</si>
  <si>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</si>
  <si>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</si>
  <si>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</si>
  <si>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</si>
  <si>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</si>
  <si>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</si>
  <si>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</si>
  <si>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</si>
  <si>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</si>
  <si>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</si>
  <si>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</si>
  <si>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</si>
  <si>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</si>
  <si>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</si>
  <si>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</si>
  <si>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</si>
  <si>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</si>
  <si>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</si>
  <si>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</si>
  <si>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</si>
  <si>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</si>
  <si>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</si>
  <si>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</si>
  <si>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</si>
  <si>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</si>
  <si>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</si>
  <si>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</si>
  <si>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</si>
  <si>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</si>
  <si>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</si>
  <si>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</si>
  <si>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</si>
  <si>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</si>
  <si>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</si>
  <si>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</si>
  <si>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</si>
  <si>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</si>
  <si>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</si>
  <si>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</si>
  <si>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</si>
  <si>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</si>
  <si>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</si>
  <si>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</si>
  <si>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</si>
  <si>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</si>
  <si>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</si>
  <si>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</si>
  <si>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</si>
  <si>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</si>
  <si>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</si>
  <si>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</si>
  <si>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</si>
  <si>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</si>
  <si>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</si>
  <si>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</si>
  <si>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</si>
  <si>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</si>
  <si>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</si>
  <si>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</si>
  <si>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</si>
  <si>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</si>
  <si>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</si>
  <si>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</si>
  <si>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</si>
  <si>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</si>
  <si>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</si>
  <si>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</si>
  <si>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</si>
  <si>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</si>
  <si>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</si>
  <si>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</si>
  <si>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</si>
  <si>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</si>
  <si>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</si>
  <si>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</si>
  <si>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</si>
  <si>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</si>
  <si>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</si>
  <si>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</si>
  <si>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</si>
  <si>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</si>
  <si>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</si>
  <si>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</si>
  <si>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</si>
  <si>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</si>
  <si>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</si>
  <si>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</si>
  <si>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</si>
  <si>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</si>
  <si>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</si>
  <si>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</si>
  <si>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</si>
  <si>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</si>
  <si>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</si>
  <si>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</si>
  <si>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</si>
  <si>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</si>
  <si>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</si>
  <si>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</si>
  <si>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</si>
  <si>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</si>
  <si>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</si>
  <si>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</si>
  <si>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</si>
  <si>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</si>
  <si>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</si>
  <si>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</si>
  <si>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</si>
  <si>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</si>
  <si>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</si>
  <si>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</si>
  <si>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</si>
  <si>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</si>
  <si>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</si>
  <si>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</si>
  <si>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</si>
  <si>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</si>
  <si>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</si>
  <si>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</si>
  <si>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</si>
  <si>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</si>
  <si>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</si>
  <si>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</si>
  <si>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</si>
  <si>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</si>
  <si>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</si>
  <si>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</si>
  <si>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</si>
  <si>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</si>
  <si>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</si>
  <si>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</si>
  <si>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</si>
  <si>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</si>
  <si>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</si>
  <si>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</si>
  <si>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</si>
  <si>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</si>
  <si>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</si>
  <si>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</si>
  <si>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</si>
  <si>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</si>
  <si>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</si>
  <si>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</si>
  <si>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</si>
  <si>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</si>
  <si>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</si>
  <si>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</si>
  <si>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</si>
  <si>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</si>
  <si>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</si>
  <si>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</si>
  <si>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</si>
  <si>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</si>
  <si>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</si>
  <si>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</si>
  <si>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</si>
  <si>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</si>
  <si>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</si>
  <si>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</si>
  <si>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</si>
  <si>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</si>
  <si>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</si>
  <si>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</si>
  <si>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</si>
  <si>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</si>
  <si>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</si>
  <si>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</si>
  <si>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</si>
  <si>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</si>
  <si>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</si>
  <si>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</si>
  <si>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</si>
  <si>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</si>
  <si>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</si>
  <si>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</si>
  <si>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</si>
  <si>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</si>
  <si>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</si>
  <si>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</si>
  <si>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</si>
  <si>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</si>
  <si>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</si>
  <si>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</si>
  <si>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</si>
  <si>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</si>
  <si>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</si>
  <si>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</si>
  <si>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</si>
  <si>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</si>
  <si>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</si>
  <si>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</si>
  <si>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</si>
  <si>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</si>
  <si>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</si>
  <si>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</si>
  <si>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</si>
  <si>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</si>
  <si>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</si>
  <si>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</si>
  <si>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</si>
  <si>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</si>
  <si>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</si>
  <si>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</si>
  <si>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</si>
  <si>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</si>
  <si>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</si>
  <si>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</si>
  <si>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</si>
  <si>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</si>
  <si>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</si>
  <si>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</si>
  <si>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</si>
  <si>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</si>
  <si>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</si>
  <si>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</si>
  <si>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</si>
  <si>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</si>
  <si>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</si>
  <si>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</si>
  <si>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</si>
  <si>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</si>
  <si>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</si>
  <si>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</si>
  <si>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</si>
  <si>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</si>
  <si>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</si>
  <si>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</si>
  <si>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</si>
  <si>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</si>
  <si>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</si>
  <si>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</si>
  <si>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</si>
  <si>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</si>
  <si>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</si>
  <si>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</si>
  <si>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</si>
  <si>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</si>
  <si>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</si>
  <si>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</si>
  <si>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</si>
  <si>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</si>
  <si>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</si>
  <si>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</si>
  <si>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</si>
  <si>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</si>
  <si>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</si>
  <si>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</si>
  <si>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</si>
  <si>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</si>
  <si>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</si>
  <si>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</si>
  <si>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</si>
  <si>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</si>
  <si>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</si>
  <si>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</si>
  <si>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</si>
  <si>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</si>
  <si>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</si>
  <si>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</si>
  <si>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</si>
  <si>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</si>
  <si>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</si>
  <si>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</si>
  <si>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</si>
  <si>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</si>
  <si>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</si>
  <si>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</si>
  <si>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</si>
  <si>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</si>
  <si>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</si>
  <si>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</si>
  <si>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</si>
  <si>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</si>
  <si>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</si>
  <si>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</si>
  <si>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</si>
  <si>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</si>
  <si>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</si>
  <si>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</si>
  <si>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</si>
  <si>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</si>
  <si>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</si>
  <si>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</si>
  <si>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</si>
  <si>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</si>
  <si>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</si>
  <si>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</si>
  <si>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</si>
  <si>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</si>
  <si>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</si>
  <si>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</si>
  <si>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</si>
  <si>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</si>
  <si>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</si>
  <si>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</si>
  <si>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</si>
  <si>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</si>
  <si>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</si>
  <si>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</si>
  <si>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</si>
  <si>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</si>
  <si>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</si>
  <si>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</si>
  <si>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</si>
  <si>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</si>
  <si>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</si>
  <si>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</si>
  <si>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</si>
  <si>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</si>
  <si>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</si>
  <si>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</si>
  <si>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</si>
  <si>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</si>
  <si>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</si>
  <si>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</si>
  <si>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</si>
  <si>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</si>
  <si>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</si>
  <si>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</si>
  <si>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</si>
  <si>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</si>
  <si>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</si>
  <si>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</si>
  <si>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</si>
  <si>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</si>
  <si>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</si>
  <si>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</si>
  <si>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</si>
  <si>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</si>
  <si>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</si>
  <si>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</si>
  <si>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</si>
  <si>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</si>
  <si>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</si>
  <si>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</si>
  <si>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</si>
  <si>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</si>
  <si>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</si>
  <si>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</si>
  <si>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</si>
  <si>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</si>
  <si>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</si>
  <si>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</si>
  <si>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</si>
  <si>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</si>
  <si>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</si>
  <si>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</si>
  <si>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</si>
  <si>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</si>
  <si>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</si>
  <si>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</si>
  <si>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</si>
  <si>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</si>
  <si>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</si>
  <si>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</si>
  <si>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</si>
  <si>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</si>
  <si>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</si>
  <si>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</si>
  <si>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</si>
  <si>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</si>
  <si>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</si>
  <si>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</si>
  <si>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</si>
  <si>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</si>
  <si>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</si>
  <si>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</si>
  <si>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</si>
  <si>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</si>
  <si>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</si>
  <si>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</si>
  <si>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</si>
  <si>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</si>
  <si>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</si>
  <si>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</si>
  <si>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</si>
  <si>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</si>
  <si>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</si>
  <si>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</si>
  <si>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</si>
  <si>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</si>
  <si>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</si>
  <si>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</si>
  <si>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</si>
  <si>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</si>
  <si>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</si>
  <si>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</si>
  <si>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</si>
  <si>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</si>
  <si>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</si>
  <si>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</si>
  <si>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</si>
  <si>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</si>
  <si>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</si>
  <si>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</si>
  <si>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</si>
  <si>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</si>
  <si>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</si>
  <si>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</si>
  <si>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</si>
  <si>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</si>
  <si>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</si>
  <si>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</si>
  <si>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</si>
  <si>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</si>
  <si>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</si>
  <si>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</si>
  <si>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</si>
  <si>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</si>
  <si>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</si>
  <si>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</si>
  <si>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</si>
  <si>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</si>
  <si>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</si>
  <si>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</si>
  <si>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</si>
  <si>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</si>
  <si>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</si>
  <si>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</si>
  <si>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</si>
  <si>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</si>
  <si>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</si>
  <si>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</si>
  <si>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</si>
  <si>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</si>
  <si>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</si>
  <si>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</si>
  <si>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</si>
  <si>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</si>
  <si>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</si>
  <si>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</si>
  <si>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</si>
  <si>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</si>
  <si>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</si>
  <si>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</si>
  <si>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</si>
  <si>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</si>
  <si>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</si>
  <si>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</si>
  <si>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</si>
  <si>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</si>
  <si>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</si>
  <si>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</si>
  <si>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</si>
  <si>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</si>
  <si>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</si>
  <si>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</si>
  <si>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</si>
  <si>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</si>
  <si>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</si>
  <si>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</si>
  <si>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</si>
  <si>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</si>
  <si>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</si>
  <si>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</si>
  <si>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</si>
  <si>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</si>
  <si>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</si>
  <si>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</si>
  <si>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</si>
  <si>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</si>
  <si>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</si>
  <si>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</si>
  <si>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</si>
  <si>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</si>
  <si>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</si>
  <si>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</si>
  <si>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</si>
  <si>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</si>
  <si>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</si>
  <si>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</si>
  <si>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</si>
  <si>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</si>
  <si>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</si>
  <si>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</si>
  <si>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</si>
  <si>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</si>
  <si>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</si>
  <si>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</si>
  <si>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</si>
  <si>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</si>
  <si>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</si>
  <si>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</si>
  <si>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</si>
  <si>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</si>
  <si>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</si>
  <si>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</si>
  <si>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</si>
  <si>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</si>
  <si>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</si>
  <si>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</si>
  <si>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</si>
  <si>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</si>
  <si>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</si>
  <si>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</si>
  <si>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</si>
  <si>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</si>
  <si>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</si>
  <si>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</si>
  <si>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</si>
  <si>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</si>
  <si>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</si>
  <si>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</si>
  <si>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</si>
  <si>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</si>
  <si>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</si>
  <si>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</si>
  <si>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</si>
  <si>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</si>
  <si>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</si>
  <si>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</si>
  <si>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</si>
  <si>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</si>
  <si>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</si>
  <si>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</si>
  <si>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</si>
  <si>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</si>
  <si>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</si>
  <si>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</si>
  <si>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</si>
  <si>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</si>
  <si>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</si>
  <si>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</si>
  <si>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</si>
  <si>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</si>
  <si>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</si>
  <si>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</si>
  <si>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</si>
  <si>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</si>
  <si>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</si>
  <si>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</si>
  <si>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</si>
  <si>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</si>
  <si>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</si>
  <si>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</si>
  <si>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</si>
  <si>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</si>
  <si>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</si>
  <si>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</si>
  <si>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</si>
  <si>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</si>
  <si>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</si>
  <si>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</si>
  <si>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</si>
  <si>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</si>
  <si>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</si>
  <si>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</si>
  <si>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</si>
  <si>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</si>
  <si>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</si>
  <si>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</si>
  <si>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</si>
  <si>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</si>
  <si>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</si>
  <si>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</si>
  <si>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</si>
  <si>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</si>
  <si>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</si>
  <si>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</si>
  <si>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</si>
  <si>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</si>
  <si>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</si>
  <si>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</si>
  <si>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</si>
  <si>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</si>
  <si>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</si>
  <si>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</si>
  <si>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</si>
  <si>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</si>
  <si>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</si>
  <si>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</si>
  <si>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</si>
  <si>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</si>
  <si>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</si>
  <si>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</si>
  <si>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</si>
  <si>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</si>
  <si>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</si>
  <si>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</si>
  <si>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</si>
  <si>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</si>
  <si>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</si>
  <si>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</si>
  <si>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</si>
  <si>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</si>
  <si>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</si>
  <si>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</si>
  <si>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</si>
  <si>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</si>
  <si>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</si>
  <si>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</si>
  <si>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</si>
  <si>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</si>
  <si>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</si>
  <si>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</si>
  <si>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</si>
  <si>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</si>
  <si>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</si>
  <si>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</si>
  <si>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</si>
  <si>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</si>
  <si>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</si>
  <si>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</si>
  <si>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</si>
  <si>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</si>
  <si>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</si>
  <si>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</si>
  <si>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</si>
  <si>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</si>
  <si>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</si>
  <si>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</si>
  <si>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</si>
  <si>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</si>
  <si>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</si>
  <si>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</si>
  <si>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</si>
  <si>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</si>
  <si>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</si>
  <si>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</si>
  <si>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</si>
  <si>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</si>
  <si>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</si>
  <si>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</si>
  <si>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</si>
  <si>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</si>
  <si>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</si>
  <si>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</si>
  <si>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</si>
  <si>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</si>
  <si>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</si>
  <si>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</si>
  <si>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</si>
  <si>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</si>
  <si>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</si>
  <si>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</si>
  <si>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</si>
  <si>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</si>
  <si>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</si>
  <si>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</si>
  <si>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</si>
  <si>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</si>
  <si>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</si>
  <si>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</si>
  <si>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</si>
  <si>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</si>
  <si>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</si>
  <si>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</si>
  <si>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</si>
  <si>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</si>
  <si>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</si>
  <si>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</si>
  <si>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</si>
  <si>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</si>
  <si>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</si>
  <si>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</si>
  <si>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</si>
  <si>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</si>
  <si>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</si>
  <si>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</si>
  <si>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</si>
  <si>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</si>
  <si>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</si>
  <si>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</si>
  <si>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</si>
  <si>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</si>
  <si>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</si>
  <si>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</si>
  <si>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</si>
  <si>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</si>
  <si>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</si>
  <si>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</si>
  <si>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</si>
  <si>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</si>
  <si>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</si>
  <si>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</si>
  <si>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</si>
  <si>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</si>
  <si>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</si>
  <si>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</si>
  <si>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</si>
  <si>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</si>
  <si>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</si>
  <si>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</si>
  <si>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</si>
  <si>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</si>
  <si>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</si>
  <si>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</si>
  <si>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</si>
  <si>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</si>
  <si>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</si>
  <si>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</si>
  <si>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</si>
  <si>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</si>
  <si>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</si>
  <si>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</si>
  <si>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</si>
  <si>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</si>
  <si>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</si>
  <si>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</si>
  <si>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</si>
  <si>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</si>
  <si>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</si>
  <si>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</si>
  <si>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</si>
  <si>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</si>
  <si>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</si>
  <si>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</si>
  <si>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</si>
  <si>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</si>
  <si>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</si>
  <si>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</si>
  <si>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</si>
  <si>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</si>
  <si>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</si>
  <si>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</si>
  <si>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</si>
  <si>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</si>
  <si>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</si>
  <si>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</si>
  <si>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</si>
  <si>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</si>
  <si>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</si>
  <si>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</si>
  <si>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</si>
  <si>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</si>
  <si>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</si>
  <si>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</si>
  <si>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</si>
  <si>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</si>
  <si>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</si>
  <si>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</si>
  <si>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</si>
  <si>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</si>
  <si>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</si>
  <si>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</si>
  <si>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</si>
  <si>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</si>
  <si>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</si>
  <si>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</si>
  <si>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</si>
  <si>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</si>
  <si>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</si>
  <si>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</si>
  <si>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</si>
  <si>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</si>
  <si>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</si>
  <si>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</si>
  <si>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</si>
  <si>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</si>
  <si>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</si>
  <si>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</si>
  <si>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</si>
  <si>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</si>
  <si>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</si>
  <si>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</si>
  <si>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</si>
  <si>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</si>
  <si>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</si>
  <si>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</si>
  <si>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</si>
  <si>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</si>
  <si>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</si>
  <si>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</si>
  <si>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</si>
  <si>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</si>
  <si>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</si>
  <si>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</si>
  <si>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</si>
  <si>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</si>
  <si>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</si>
  <si>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</si>
  <si>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</si>
  <si>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</si>
  <si>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</si>
  <si>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</si>
  <si>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</si>
  <si>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</si>
  <si>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</si>
  <si>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</si>
  <si>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</si>
  <si>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</si>
  <si>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</si>
  <si>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</si>
  <si>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</si>
  <si>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</si>
  <si>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</si>
  <si>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</si>
  <si>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</si>
  <si>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</si>
  <si>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</si>
  <si>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</si>
  <si>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</si>
  <si>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</si>
  <si>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</si>
  <si>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</si>
  <si>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</si>
  <si>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</si>
  <si>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</si>
  <si>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</si>
  <si>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</si>
  <si>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</si>
  <si>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</si>
  <si>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</si>
  <si>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</si>
  <si>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</si>
  <si>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</si>
  <si>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</si>
  <si>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</si>
  <si>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</si>
  <si>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</si>
  <si>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</si>
  <si>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</si>
  <si>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</si>
  <si>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</si>
  <si>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</si>
  <si>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</si>
  <si>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</si>
  <si>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</si>
  <si>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</si>
  <si>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</si>
  <si>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</si>
  <si>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</si>
  <si>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</si>
  <si>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</si>
  <si>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</si>
  <si>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</si>
  <si>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</si>
  <si>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</si>
  <si>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</si>
  <si>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</si>
  <si>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</si>
  <si>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</si>
  <si>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</si>
  <si>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</si>
  <si>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</si>
  <si>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</si>
  <si>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</si>
  <si>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</si>
  <si>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</si>
  <si>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</si>
  <si>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</si>
  <si>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</si>
  <si>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</si>
  <si>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</si>
  <si>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</si>
  <si>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</si>
  <si>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</si>
  <si>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</si>
  <si>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</si>
  <si>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</si>
  <si>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</si>
  <si>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</si>
  <si>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</si>
  <si>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</si>
  <si>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</si>
  <si>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</si>
  <si>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</si>
  <si>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</si>
  <si>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</si>
  <si>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</si>
  <si>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</si>
  <si>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</si>
  <si>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</si>
  <si>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</si>
  <si>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</si>
  <si>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</si>
  <si>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</si>
  <si>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</si>
  <si>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</si>
  <si>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</si>
  <si>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</si>
  <si>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</si>
  <si>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</si>
  <si>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</si>
  <si>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</si>
  <si>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</si>
  <si>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</si>
  <si>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</si>
  <si>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</si>
  <si>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</si>
  <si>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</si>
  <si>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</si>
  <si>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</si>
  <si>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</si>
  <si>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</si>
  <si>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</si>
  <si>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</si>
  <si>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</si>
  <si>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</si>
  <si>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</si>
  <si>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</si>
  <si>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</si>
  <si>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</si>
  <si>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</si>
  <si>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</si>
  <si>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</si>
  <si>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</si>
  <si>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</si>
  <si>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</si>
  <si>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</si>
  <si>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</si>
  <si>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</si>
  <si>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</si>
  <si>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</si>
  <si>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</si>
  <si>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</si>
  <si>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</si>
  <si>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</si>
  <si>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</si>
  <si>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</si>
  <si>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</si>
  <si>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</si>
  <si>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</si>
  <si>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</si>
  <si>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</si>
  <si>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</si>
  <si>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</si>
  <si>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</si>
  <si>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</si>
  <si>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</si>
  <si>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</si>
  <si>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</si>
  <si>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</si>
  <si>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</si>
  <si>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</si>
  <si>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</si>
  <si>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</si>
  <si>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</si>
  <si>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</si>
  <si>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</si>
  <si>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</si>
  <si>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</si>
  <si>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</si>
  <si>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</si>
  <si>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</si>
  <si>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</si>
  <si>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</si>
  <si>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</si>
  <si>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</si>
  <si>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</si>
  <si>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</si>
  <si>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</si>
  <si>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</si>
  <si>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</si>
  <si>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</si>
  <si>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</si>
  <si>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</si>
  <si>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</si>
  <si>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</si>
  <si>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</si>
  <si>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</si>
  <si>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</si>
  <si>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</si>
  <si>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</si>
  <si>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</si>
  <si>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</si>
  <si>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</si>
  <si>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</si>
  <si>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</si>
  <si>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</si>
  <si>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</si>
  <si>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</si>
  <si>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</si>
  <si>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</si>
  <si>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</si>
  <si>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</si>
  <si>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</si>
  <si>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</si>
  <si>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</si>
  <si>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</si>
  <si>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</si>
  <si>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</si>
  <si>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</si>
  <si>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</si>
  <si>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</si>
  <si>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</si>
  <si>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</si>
  <si>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</si>
  <si>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</si>
  <si>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</si>
  <si>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</si>
  <si>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</si>
  <si>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</si>
  <si>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</si>
  <si>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</si>
  <si>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</si>
  <si>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</si>
  <si>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</si>
  <si>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</si>
  <si>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</si>
  <si>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</si>
  <si>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</si>
  <si>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</si>
  <si>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</si>
  <si>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</si>
  <si>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</si>
  <si>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</si>
  <si>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</si>
  <si>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</si>
  <si>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</si>
  <si>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</si>
  <si>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</si>
  <si>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</si>
  <si>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</si>
  <si>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</si>
  <si>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</si>
  <si>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</si>
  <si>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</si>
  <si>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</si>
  <si>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</si>
  <si>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</si>
  <si>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</si>
  <si>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</si>
  <si>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</si>
  <si>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</si>
  <si>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</si>
  <si>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</si>
  <si>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</si>
  <si>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</si>
  <si>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</si>
  <si>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</si>
  <si>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</si>
  <si>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</si>
  <si>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</si>
  <si>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</si>
  <si>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</si>
  <si>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</si>
  <si>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</si>
  <si>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</si>
  <si>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</si>
  <si>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</si>
  <si>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</si>
  <si>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</si>
  <si>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</si>
  <si>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</si>
  <si>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</si>
  <si>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</si>
  <si>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</si>
  <si>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</si>
  <si>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</si>
  <si>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</si>
  <si>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</si>
  <si>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</si>
  <si>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</si>
  <si>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</si>
  <si>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</si>
  <si>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</si>
  <si>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</si>
  <si>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</si>
  <si>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</si>
  <si>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</si>
  <si>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</si>
  <si>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</si>
  <si>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</si>
  <si>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</si>
  <si>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</si>
  <si>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</si>
  <si>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</si>
  <si>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</si>
  <si>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</si>
  <si>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</si>
  <si>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</si>
  <si>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</si>
  <si>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</si>
  <si>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</si>
  <si>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</si>
  <si>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</si>
  <si>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</si>
  <si>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</si>
  <si>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</si>
  <si>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</si>
  <si>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</si>
  <si>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</si>
  <si>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</si>
  <si>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</si>
  <si>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</si>
  <si>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</si>
  <si>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</si>
  <si>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</si>
  <si>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</si>
  <si>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</si>
  <si>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</si>
  <si>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</si>
  <si>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</si>
  <si>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</si>
  <si>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</si>
  <si>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</si>
  <si>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</si>
  <si>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</si>
  <si>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</si>
  <si>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</si>
  <si>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</si>
  <si>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</si>
  <si>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</si>
  <si>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</si>
  <si>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</si>
  <si>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</si>
  <si>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</si>
  <si>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</si>
  <si>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</si>
  <si>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</si>
  <si>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</si>
  <si>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</si>
  <si>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</si>
  <si>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</si>
  <si>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</si>
  <si>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</si>
  <si>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</si>
  <si>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</si>
  <si>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</si>
  <si>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</si>
  <si>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</si>
  <si>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</si>
  <si>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</si>
  <si>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</si>
  <si>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</si>
  <si>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</si>
  <si>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</si>
  <si>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</si>
  <si>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</si>
  <si>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</si>
  <si>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</si>
  <si>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</si>
  <si>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</si>
  <si>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</si>
  <si>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</si>
  <si>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</si>
  <si>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</si>
  <si>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</si>
  <si>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</si>
  <si>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</si>
  <si>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</si>
  <si>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</si>
  <si>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</si>
  <si>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</si>
  <si>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</si>
  <si>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</si>
  <si>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</si>
  <si>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</si>
  <si>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</si>
  <si>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</si>
  <si>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</si>
  <si>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</si>
  <si>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</si>
  <si>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</si>
  <si>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</si>
  <si>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</si>
  <si>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</si>
  <si>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</si>
  <si>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</si>
  <si>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</si>
  <si>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</si>
  <si>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</si>
  <si>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</si>
  <si>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</si>
  <si>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</si>
  <si>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</si>
  <si>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</si>
  <si>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</si>
  <si>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</si>
  <si>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</si>
  <si>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</si>
  <si>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</si>
  <si>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</si>
  <si>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</si>
  <si>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</si>
  <si>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</si>
  <si>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</si>
  <si>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</si>
  <si>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</si>
  <si>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</si>
  <si>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</si>
  <si>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</si>
  <si>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</si>
  <si>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</si>
  <si>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</si>
  <si>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</si>
  <si>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</si>
  <si>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</si>
  <si>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</si>
  <si>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</si>
  <si>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</si>
  <si>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</si>
  <si>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</si>
  <si>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</si>
  <si>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</si>
  <si>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</si>
  <si>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</si>
  <si>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</si>
  <si>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</si>
  <si>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</si>
  <si>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</si>
  <si>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</si>
  <si>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</si>
  <si>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</si>
  <si>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</si>
  <si>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</si>
  <si>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</si>
  <si>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</si>
  <si>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</si>
  <si>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</si>
  <si>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</si>
  <si>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</si>
  <si>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</si>
  <si>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</si>
  <si>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</si>
  <si>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</si>
  <si>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</si>
  <si>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</si>
  <si>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</si>
  <si>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</si>
  <si>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</si>
  <si>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</si>
  <si>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</si>
  <si>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</si>
  <si>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</si>
  <si>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</si>
  <si>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</si>
  <si>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</si>
  <si>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</si>
  <si>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</si>
  <si>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</si>
  <si>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</si>
  <si>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</si>
  <si>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</si>
  <si>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</si>
  <si>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</si>
  <si>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</si>
  <si>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</si>
  <si>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</si>
  <si>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</si>
  <si>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</si>
  <si>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</si>
  <si>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</si>
  <si>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</si>
  <si>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</si>
  <si>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</si>
  <si>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</si>
  <si>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</si>
  <si>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</si>
  <si>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</si>
  <si>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</si>
  <si>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</si>
  <si>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</si>
  <si>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</si>
  <si>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</si>
  <si>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</si>
  <si>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</si>
  <si>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</si>
  <si>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</si>
  <si>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</si>
  <si>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</si>
  <si>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</si>
  <si>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</si>
  <si>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</si>
  <si>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</si>
  <si>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</si>
  <si>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</si>
  <si>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</si>
  <si>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</si>
  <si>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</si>
  <si>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</si>
  <si>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</si>
  <si>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</si>
  <si>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</si>
  <si>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</si>
  <si>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</si>
  <si>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</si>
  <si>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</si>
  <si>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</si>
  <si>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</si>
  <si>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</si>
  <si>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</si>
  <si>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</si>
  <si>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</si>
  <si>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</si>
  <si>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</si>
  <si>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</si>
  <si>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</si>
  <si>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</si>
  <si>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</si>
  <si>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</si>
  <si>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</si>
  <si>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</si>
  <si>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</si>
  <si>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</si>
  <si>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</si>
  <si>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</si>
  <si>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</si>
  <si>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</si>
  <si>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</si>
  <si>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</si>
  <si>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</si>
  <si>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</si>
  <si>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</si>
  <si>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</si>
  <si>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</si>
  <si>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</si>
  <si>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</si>
  <si>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</si>
  <si>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</si>
  <si>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</si>
  <si>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</si>
  <si>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</si>
  <si>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</si>
  <si>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</si>
  <si>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</si>
  <si>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</si>
  <si>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</si>
  <si>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</si>
  <si>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</si>
  <si>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</si>
  <si>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</si>
  <si>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</si>
  <si>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</si>
  <si>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</si>
  <si>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</si>
  <si>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</si>
  <si>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</si>
  <si>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</si>
  <si>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</si>
  <si>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</si>
  <si>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</si>
  <si>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</si>
  <si>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</si>
  <si>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</si>
  <si>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</si>
  <si>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</si>
  <si>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</si>
  <si>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</si>
  <si>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</si>
  <si>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</si>
  <si>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</si>
  <si>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</si>
  <si>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</si>
  <si>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</si>
  <si>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</si>
  <si>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</si>
  <si>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</si>
  <si>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</si>
  <si>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</si>
  <si>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</si>
  <si>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</si>
  <si>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</si>
  <si>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</si>
  <si>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</si>
  <si>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</si>
  <si>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</si>
  <si>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</si>
  <si>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</si>
  <si>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</si>
  <si>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</si>
  <si>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</si>
  <si>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</si>
  <si>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</si>
  <si>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</si>
  <si>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</si>
  <si>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</si>
  <si>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</si>
  <si>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</si>
  <si>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</si>
  <si>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</si>
  <si>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</si>
  <si>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</si>
  <si>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</si>
  <si>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</si>
  <si>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</si>
  <si>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</si>
  <si>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</si>
  <si>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</si>
  <si>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</si>
  <si>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</si>
  <si>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</si>
  <si>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</si>
  <si>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</si>
  <si>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</si>
  <si>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</si>
  <si>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</si>
  <si>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</si>
  <si>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</si>
  <si>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</si>
  <si>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</si>
  <si>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</si>
  <si>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</si>
  <si>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</si>
  <si>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</si>
  <si>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</si>
  <si>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</si>
  <si>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</si>
  <si>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</si>
  <si>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</si>
  <si>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</si>
  <si>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</si>
  <si>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</si>
  <si>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</si>
  <si>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</si>
  <si>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</si>
  <si>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</si>
  <si>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</si>
  <si>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</si>
  <si>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</si>
  <si>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</si>
  <si>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</si>
  <si>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</si>
  <si>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</si>
  <si>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</si>
  <si>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</si>
  <si>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</si>
  <si>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</si>
  <si>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</si>
  <si>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</si>
  <si>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</si>
  <si>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</si>
  <si>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</si>
  <si>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</si>
  <si>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</si>
  <si>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</si>
  <si>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</si>
  <si>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</si>
  <si>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</si>
  <si>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</si>
  <si>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</si>
  <si>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</si>
  <si>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</si>
  <si>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</si>
  <si>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</si>
  <si>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</si>
  <si>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</si>
  <si>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</si>
  <si>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</si>
  <si>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</si>
  <si>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</si>
  <si>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</si>
  <si>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</si>
  <si>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</si>
  <si>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</si>
  <si>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</si>
  <si>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</si>
  <si>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</si>
  <si>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</si>
  <si>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</si>
  <si>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</si>
  <si>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</si>
  <si>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</si>
  <si>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</si>
  <si>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</si>
  <si>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</si>
  <si>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</si>
  <si>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</si>
  <si>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</si>
  <si>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</si>
  <si>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</si>
  <si>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</si>
  <si>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</si>
  <si>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</si>
  <si>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</si>
  <si>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</si>
  <si>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</si>
  <si>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</si>
  <si>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</si>
  <si>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</si>
  <si>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</si>
  <si>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</si>
  <si>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</si>
  <si>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</si>
  <si>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</si>
  <si>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</si>
  <si>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</si>
  <si>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</si>
  <si>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</si>
  <si>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</si>
  <si>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</si>
  <si>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</si>
  <si>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</si>
  <si>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</si>
  <si>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</si>
  <si>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</si>
  <si>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</si>
  <si>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</si>
  <si>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</si>
  <si>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</si>
  <si>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</si>
  <si>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</si>
  <si>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</si>
  <si>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</si>
  <si>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</si>
  <si>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</si>
  <si>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</si>
  <si>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</si>
  <si>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</si>
  <si>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</si>
  <si>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</si>
  <si>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</si>
  <si>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</si>
  <si>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</si>
  <si>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</si>
  <si>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</si>
  <si>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</si>
  <si>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</si>
  <si>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</si>
  <si>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</si>
  <si>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</si>
  <si>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</si>
  <si>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</si>
  <si>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</si>
  <si>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</si>
  <si>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</si>
  <si>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</si>
  <si>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</si>
  <si>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</si>
  <si>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</si>
  <si>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</si>
  <si>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</si>
  <si>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</si>
  <si>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</si>
  <si>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</si>
  <si>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</si>
  <si>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</si>
  <si>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</si>
  <si>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</si>
  <si>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</si>
  <si>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</si>
  <si>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</si>
  <si>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</si>
  <si>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</si>
  <si>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</si>
  <si>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</si>
  <si>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</si>
  <si>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</si>
  <si>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</si>
  <si>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</si>
  <si>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</si>
  <si>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</si>
  <si>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</si>
  <si>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</si>
  <si>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</si>
  <si>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</si>
  <si>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</si>
  <si>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</si>
  <si>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</si>
  <si>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</si>
  <si>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</si>
  <si>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</si>
  <si>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</si>
  <si>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</si>
  <si>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</si>
  <si>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</si>
  <si>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</si>
  <si>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</si>
  <si>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</si>
  <si>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</si>
  <si>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</si>
  <si>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</si>
  <si>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</si>
  <si>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</si>
  <si>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</si>
  <si>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</si>
  <si>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</si>
  <si>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</si>
  <si>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</si>
  <si>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</si>
  <si>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</si>
  <si>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</si>
  <si>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</si>
  <si>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</si>
  <si>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</si>
  <si>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</si>
  <si>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</si>
  <si>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</si>
  <si>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</si>
  <si>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</si>
  <si>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</si>
  <si>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</si>
  <si>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</si>
  <si>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</si>
  <si>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</si>
  <si>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</si>
  <si>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</si>
  <si>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</si>
  <si>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</si>
  <si>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</si>
  <si>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</si>
  <si>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</si>
  <si>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</si>
  <si>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</si>
  <si>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</si>
  <si>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</si>
  <si>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</si>
  <si>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</si>
  <si>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</si>
  <si>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</si>
  <si>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</si>
  <si>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</si>
  <si>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</si>
  <si>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</si>
  <si>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</si>
  <si>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</si>
  <si>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</si>
  <si>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</si>
  <si>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</si>
  <si>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</si>
  <si>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</si>
  <si>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</si>
  <si>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</si>
  <si>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</si>
  <si>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</si>
  <si>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</si>
  <si>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</si>
  <si>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</si>
  <si>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</si>
  <si>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</si>
  <si>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</si>
  <si>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</si>
  <si>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</si>
  <si>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</si>
  <si>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</si>
  <si>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</si>
  <si>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</si>
  <si>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</si>
  <si>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</si>
  <si>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</si>
  <si>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</si>
  <si>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</si>
  <si>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</si>
  <si>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</si>
  <si>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</si>
  <si>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</si>
  <si>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</si>
  <si>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</si>
  <si>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</si>
  <si>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</si>
  <si>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</si>
  <si>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</si>
  <si>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</si>
  <si>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</si>
  <si>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</si>
  <si>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</si>
  <si>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</si>
  <si>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</si>
  <si>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</si>
  <si>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</si>
  <si>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</si>
  <si>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</si>
  <si>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</si>
  <si>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</si>
  <si>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</si>
  <si>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</si>
  <si>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</si>
  <si>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</si>
  <si>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</si>
  <si>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</si>
  <si>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</si>
  <si>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</si>
  <si>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</si>
  <si>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</si>
  <si>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</si>
  <si>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</si>
  <si>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</si>
  <si>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</si>
  <si>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</si>
  <si>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</si>
  <si>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</si>
  <si>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</si>
  <si>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</si>
  <si>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</si>
  <si>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</si>
  <si>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</si>
  <si>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</si>
  <si>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</si>
  <si>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</si>
  <si>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</si>
  <si>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</si>
  <si>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</si>
  <si>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</si>
  <si>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</si>
  <si>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</si>
  <si>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</si>
  <si>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</si>
  <si>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</si>
  <si>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</si>
  <si>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</si>
  <si>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</si>
  <si>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</si>
  <si>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</si>
  <si>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</si>
  <si>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</si>
  <si>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</si>
  <si>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</si>
  <si>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</si>
  <si>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</si>
  <si>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</si>
  <si>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</si>
  <si>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</si>
  <si>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</si>
  <si>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</si>
  <si>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</si>
  <si>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</si>
  <si>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</si>
  <si>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</si>
  <si>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</si>
  <si>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</si>
  <si>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</si>
  <si>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</si>
  <si>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</si>
  <si>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</si>
  <si>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</si>
  <si>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</si>
  <si>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</si>
  <si>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</si>
  <si>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</si>
  <si>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</si>
  <si>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</si>
  <si>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</si>
  <si>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</si>
  <si>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</si>
  <si>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</si>
  <si>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</si>
  <si>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</si>
  <si>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</si>
  <si>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</si>
  <si>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</si>
  <si>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</si>
  <si>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</si>
  <si>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</si>
  <si>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</si>
  <si>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</si>
  <si>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</si>
  <si>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</si>
  <si>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</si>
  <si>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</si>
  <si>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</si>
  <si>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</si>
  <si>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</si>
  <si>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</si>
  <si>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</si>
  <si>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</si>
  <si>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</si>
  <si>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</si>
  <si>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</si>
  <si>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</si>
  <si>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</si>
  <si>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</si>
  <si>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</si>
  <si>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</si>
  <si>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</si>
  <si>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</si>
  <si>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</si>
  <si>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</si>
  <si>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</si>
  <si>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</si>
  <si>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</si>
  <si>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</si>
  <si>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</si>
  <si>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</si>
  <si>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</si>
  <si>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</si>
  <si>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</si>
  <si>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</si>
  <si>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</si>
  <si>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</si>
  <si>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</si>
  <si>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</si>
  <si>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</si>
  <si>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</si>
  <si>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</si>
  <si>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</si>
  <si>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</si>
  <si>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</si>
  <si>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</si>
  <si>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</si>
  <si>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</si>
  <si>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</si>
  <si>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</si>
  <si>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</si>
  <si>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</si>
  <si>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</si>
  <si>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</si>
  <si>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</si>
  <si>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</si>
  <si>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</si>
  <si>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</si>
  <si>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</si>
  <si>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</si>
  <si>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</si>
  <si>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</si>
  <si>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</si>
  <si>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</si>
  <si>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</si>
  <si>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</si>
  <si>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</si>
  <si>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</si>
  <si>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</si>
  <si>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</si>
  <si>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</si>
  <si>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</si>
  <si>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</si>
  <si>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</si>
  <si>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</si>
  <si>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</si>
  <si>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</si>
  <si>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</si>
  <si>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</si>
  <si>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</si>
  <si>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</si>
  <si>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</si>
  <si>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</si>
  <si>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</si>
  <si>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</si>
  <si>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</si>
  <si>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</si>
  <si>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</si>
  <si>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</si>
  <si>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</si>
  <si>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</si>
  <si>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</si>
  <si>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</si>
  <si>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</si>
  <si>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</si>
  <si>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</si>
  <si>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</si>
  <si>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</si>
  <si>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</si>
  <si>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</si>
  <si>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</si>
  <si>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</si>
  <si>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</si>
  <si>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</si>
  <si>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</si>
  <si>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</si>
  <si>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</si>
  <si>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</si>
  <si>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</si>
  <si>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</si>
  <si>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</si>
  <si>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</si>
  <si>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</si>
  <si>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</si>
  <si>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</si>
  <si>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</si>
  <si>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</si>
  <si>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</si>
  <si>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</si>
  <si>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</si>
  <si>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</si>
  <si>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</si>
  <si>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</si>
  <si>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</si>
  <si>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</si>
  <si>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</si>
  <si>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</si>
  <si>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</si>
  <si>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</si>
  <si>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</si>
  <si>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</si>
  <si>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</si>
  <si>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</si>
  <si>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</si>
  <si>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</si>
  <si>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</si>
  <si>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</si>
  <si>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</si>
  <si>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</si>
  <si>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</si>
  <si>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</si>
  <si>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</si>
  <si>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</si>
  <si>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</si>
  <si>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</si>
  <si>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</si>
  <si>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</si>
  <si>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</si>
  <si>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</si>
  <si>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</si>
  <si>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</si>
  <si>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</si>
  <si>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</si>
  <si>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</si>
  <si>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</si>
  <si>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</si>
  <si>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</si>
  <si>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</si>
  <si>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</si>
  <si>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</si>
  <si>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</si>
  <si>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</si>
  <si>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</si>
  <si>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</si>
  <si>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</si>
  <si>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</si>
  <si>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</si>
  <si>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</si>
  <si>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</si>
  <si>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</si>
  <si>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</si>
  <si>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</si>
  <si>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</si>
  <si>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</si>
  <si>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</si>
  <si>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</si>
  <si>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</si>
  <si>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</si>
  <si>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</si>
  <si>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</si>
  <si>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</si>
  <si>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</si>
  <si>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</si>
  <si>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</si>
  <si>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</si>
  <si>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</si>
  <si>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</si>
  <si>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</si>
  <si>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</si>
  <si>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</si>
  <si>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</si>
  <si>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</si>
  <si>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</si>
  <si>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</si>
  <si>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</si>
  <si>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</si>
  <si>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</si>
  <si>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</si>
  <si>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</si>
  <si>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</si>
  <si>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</si>
  <si>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</si>
  <si>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</si>
  <si>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</si>
  <si>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</si>
  <si>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</si>
  <si>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</si>
  <si>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</si>
  <si>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</si>
  <si>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</si>
  <si>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</si>
  <si>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</si>
  <si>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</si>
  <si>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</si>
  <si>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</si>
  <si>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</si>
  <si>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</si>
  <si>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</si>
  <si>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</si>
  <si>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</si>
  <si>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</si>
  <si>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</si>
  <si>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</si>
  <si>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</si>
  <si>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</si>
  <si>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</si>
  <si>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</si>
  <si>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</si>
  <si>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</si>
  <si>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</si>
  <si>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</si>
  <si>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</si>
  <si>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</si>
  <si>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</si>
  <si>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</si>
  <si>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</si>
  <si>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</si>
  <si>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</si>
  <si>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</si>
  <si>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</si>
  <si>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</si>
  <si>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</si>
  <si>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</si>
  <si>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</si>
  <si>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</si>
  <si>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</si>
  <si>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</si>
  <si>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</si>
  <si>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</si>
  <si>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</si>
  <si>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</si>
  <si>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</si>
  <si>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</si>
  <si>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</si>
  <si>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</si>
  <si>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</si>
  <si>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</si>
  <si>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</si>
  <si>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</si>
  <si>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</si>
  <si>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</si>
  <si>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</si>
  <si>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</si>
  <si>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</si>
  <si>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</si>
  <si>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</si>
  <si>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</si>
  <si>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</si>
  <si>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</si>
  <si>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</si>
  <si>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</si>
  <si>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</si>
  <si>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</si>
  <si>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</si>
  <si>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</si>
  <si>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</si>
  <si>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</si>
  <si>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</si>
  <si>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</si>
  <si>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</si>
  <si>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</si>
  <si>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</si>
  <si>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</si>
  <si>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</si>
  <si>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</si>
  <si>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</si>
  <si>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</si>
  <si>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</si>
  <si>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</si>
  <si>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</si>
  <si>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</si>
  <si>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</si>
  <si>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</si>
  <si>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</si>
  <si>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</si>
  <si>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</si>
  <si>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</si>
  <si>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</si>
  <si>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</si>
  <si>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</si>
  <si>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</si>
  <si>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</si>
  <si>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</si>
  <si>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</si>
  <si>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</si>
  <si>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</si>
  <si>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</si>
  <si>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</si>
  <si>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</si>
  <si>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</si>
  <si>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</si>
  <si>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</si>
  <si>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</si>
  <si>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</si>
  <si>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</si>
  <si>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</si>
  <si>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</si>
  <si>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</si>
  <si>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</si>
  <si>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</si>
  <si>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</si>
  <si>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</si>
  <si>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</si>
  <si>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</si>
  <si>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</si>
  <si>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</si>
  <si>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</si>
  <si>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</si>
  <si>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</si>
  <si>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</si>
  <si>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</si>
  <si>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</si>
  <si>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</si>
  <si>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</si>
  <si>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</si>
  <si>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</si>
  <si>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</si>
  <si>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</si>
  <si>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</si>
  <si>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</si>
  <si>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</si>
  <si>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</si>
  <si>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</si>
  <si>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</si>
  <si>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</si>
  <si>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</si>
  <si>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</si>
  <si>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</si>
  <si>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</si>
  <si>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</si>
  <si>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</si>
  <si>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</si>
  <si>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</si>
  <si>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</si>
  <si>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</si>
  <si>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</si>
  <si>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</si>
  <si>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</si>
  <si>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</si>
  <si>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</si>
  <si>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</si>
  <si>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</si>
  <si>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</si>
  <si>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</si>
  <si>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</si>
  <si>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</si>
  <si>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</si>
  <si>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</si>
  <si>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</si>
  <si>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</si>
  <si>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</si>
  <si>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</si>
  <si>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</si>
  <si>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</si>
  <si>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</si>
  <si>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</si>
  <si>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</si>
  <si>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</si>
  <si>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</si>
  <si>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</si>
  <si>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</si>
  <si>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</si>
  <si>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</si>
  <si>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</si>
  <si>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</si>
  <si>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</si>
  <si>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</si>
  <si>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</si>
  <si>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</si>
  <si>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</si>
  <si>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</si>
  <si>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</si>
  <si>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</si>
  <si>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</si>
  <si>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</si>
  <si>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</si>
  <si>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</si>
  <si>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</si>
  <si>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</si>
  <si>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</si>
  <si>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</si>
  <si>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</si>
  <si>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</si>
  <si>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</si>
  <si>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</si>
  <si>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</si>
  <si>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</si>
  <si>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</si>
  <si>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</si>
  <si>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</si>
  <si>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</si>
  <si>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</si>
  <si>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</si>
  <si>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</si>
  <si>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</si>
  <si>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</si>
  <si>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</si>
  <si>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</si>
  <si>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</si>
  <si>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</si>
  <si>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</si>
  <si>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</si>
  <si>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</si>
  <si>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</si>
  <si>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</si>
  <si>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</si>
  <si>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</si>
  <si>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</si>
  <si>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</si>
  <si>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</si>
  <si>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</si>
  <si>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</si>
  <si>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</si>
  <si>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</si>
  <si>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</si>
  <si>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</si>
  <si>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</si>
  <si>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</si>
  <si>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</si>
  <si>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</si>
  <si>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</si>
  <si>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</si>
  <si>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</si>
  <si>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</si>
  <si>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</si>
  <si>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</si>
  <si>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</si>
  <si>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</si>
  <si>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</si>
  <si>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</si>
  <si>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</si>
  <si>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</si>
  <si>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</si>
  <si>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</si>
  <si>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</si>
  <si>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</si>
  <si>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</si>
  <si>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</si>
  <si>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</si>
  <si>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</si>
  <si>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</si>
  <si>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</si>
  <si>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</si>
  <si>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</si>
  <si>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</si>
  <si>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</si>
  <si>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</si>
  <si>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</si>
  <si>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</si>
  <si>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</si>
  <si>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</si>
  <si>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</si>
  <si>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</si>
  <si>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</si>
  <si>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</si>
  <si>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</si>
  <si>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</si>
  <si>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</si>
  <si>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</si>
  <si>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</si>
  <si>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</si>
  <si>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</si>
  <si>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</si>
  <si>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</si>
  <si>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</si>
  <si>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</si>
  <si>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</si>
  <si>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</si>
  <si>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</si>
  <si>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</si>
  <si>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</si>
  <si>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</si>
  <si>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</si>
  <si>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</si>
  <si>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</si>
  <si>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</si>
  <si>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</si>
  <si>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</si>
  <si>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</si>
  <si>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</si>
  <si>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</si>
  <si>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</si>
  <si>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</si>
  <si>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</si>
  <si>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</si>
  <si>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</si>
  <si>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</si>
  <si>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</si>
  <si>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</si>
  <si>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</si>
  <si>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</si>
  <si>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</si>
  <si>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</si>
  <si>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</si>
  <si>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</si>
  <si>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</si>
  <si>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</si>
  <si>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</si>
  <si>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</si>
  <si>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</si>
  <si>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</si>
  <si>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</si>
  <si>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</si>
  <si>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</si>
  <si>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</si>
  <si>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</si>
  <si>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</si>
  <si>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</si>
  <si>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</si>
  <si>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</si>
  <si>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</si>
  <si>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</si>
  <si>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</si>
  <si>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</si>
  <si>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</si>
  <si>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</si>
  <si>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</si>
  <si>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</si>
  <si>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</si>
  <si>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</si>
  <si>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</si>
  <si>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</si>
  <si>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</si>
  <si>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</si>
  <si>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</si>
  <si>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</si>
  <si>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</si>
  <si>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</si>
  <si>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</si>
  <si>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</si>
  <si>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</si>
  <si>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</si>
  <si>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</si>
  <si>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</si>
  <si>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</si>
  <si>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</si>
  <si>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</si>
  <si>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</si>
  <si>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</si>
  <si>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</si>
  <si>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</si>
  <si>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</si>
  <si>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</si>
  <si>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</si>
  <si>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</si>
  <si>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</si>
  <si>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</si>
  <si>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</si>
  <si>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</si>
  <si>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</si>
  <si>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</si>
  <si>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</si>
  <si>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</si>
  <si>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</si>
  <si>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</si>
  <si>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</si>
  <si>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</si>
  <si>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</si>
  <si>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</si>
  <si>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</si>
  <si>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</si>
  <si>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</si>
  <si>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</si>
  <si>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</si>
  <si>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</si>
  <si>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</si>
  <si>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</si>
  <si>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</si>
  <si>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</si>
  <si>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</si>
  <si>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</si>
  <si>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</si>
  <si>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</si>
  <si>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</si>
  <si>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</si>
  <si>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</si>
  <si>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</si>
  <si>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</si>
  <si>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</si>
  <si>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</si>
  <si>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</si>
  <si>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</si>
  <si>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</si>
  <si>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</si>
  <si>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</si>
  <si>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</si>
  <si>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</si>
  <si>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</si>
  <si>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</si>
  <si>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</si>
  <si>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</si>
  <si>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</si>
  <si>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</si>
  <si>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</si>
  <si>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</si>
  <si>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</si>
  <si>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</si>
  <si>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</si>
  <si>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</si>
  <si>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</si>
  <si>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</si>
  <si>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</si>
  <si>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</si>
  <si>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</si>
  <si>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</si>
  <si>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</si>
  <si>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</si>
  <si>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</si>
  <si>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</si>
  <si>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</si>
  <si>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</si>
  <si>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</si>
  <si>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</si>
  <si>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</si>
  <si>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</si>
  <si>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</si>
  <si>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</si>
  <si>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</si>
  <si>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</si>
  <si>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</si>
  <si>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</si>
  <si>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</si>
  <si>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</si>
  <si>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</si>
  <si>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</si>
  <si>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</si>
  <si>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</si>
  <si>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</si>
  <si>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</si>
  <si>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</si>
  <si>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</si>
  <si>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</si>
  <si>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</si>
  <si>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</si>
  <si>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</si>
  <si>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</si>
  <si>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</si>
  <si>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</si>
  <si>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</si>
  <si>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</si>
  <si>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</si>
  <si>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</si>
  <si>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</si>
  <si>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</si>
  <si>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</si>
  <si>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</si>
  <si>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</si>
  <si>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</si>
  <si>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</si>
  <si>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</si>
  <si>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</si>
  <si>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</si>
  <si>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</si>
  <si>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</si>
  <si>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</si>
  <si>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</si>
  <si>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</si>
  <si>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</si>
  <si>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</si>
  <si>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</si>
  <si>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</si>
  <si>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</si>
  <si>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</si>
  <si>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</si>
  <si>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</si>
  <si>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</si>
  <si>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</si>
  <si>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</si>
  <si>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</si>
  <si>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</si>
  <si>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</si>
  <si>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</si>
  <si>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</si>
  <si>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</si>
  <si>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</si>
  <si>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</si>
  <si>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</si>
  <si>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</si>
  <si>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</si>
  <si>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</si>
  <si>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</si>
  <si>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</si>
  <si>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</si>
  <si>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</si>
  <si>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</si>
  <si>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</si>
  <si>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</si>
  <si>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</si>
  <si>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</si>
  <si>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</si>
  <si>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</si>
  <si>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</si>
  <si>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</si>
  <si>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</si>
  <si>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</si>
  <si>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</si>
  <si>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</si>
  <si>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</si>
  <si>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</si>
  <si>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</si>
  <si>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</si>
  <si>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</si>
  <si>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</si>
  <si>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</si>
  <si>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</si>
  <si>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</si>
  <si>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</si>
  <si>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</si>
  <si>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</si>
  <si>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</si>
  <si>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</si>
  <si>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</si>
  <si>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</si>
  <si>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</si>
  <si>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</si>
  <si>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</si>
  <si>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</si>
  <si>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</si>
  <si>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</si>
  <si>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</si>
  <si>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</si>
  <si>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</si>
  <si>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</si>
  <si>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</si>
  <si>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</si>
  <si>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</si>
  <si>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</si>
  <si>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</si>
  <si>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</si>
  <si>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</si>
  <si>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</si>
  <si>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</si>
  <si>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</si>
  <si>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</si>
  <si>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</si>
  <si>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</si>
  <si>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</si>
  <si>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</si>
  <si>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</si>
  <si>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</si>
  <si>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</si>
  <si>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</si>
  <si>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</si>
  <si>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</si>
  <si>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</si>
  <si>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</si>
  <si>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</si>
  <si>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</si>
  <si>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</si>
  <si>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</si>
  <si>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</si>
  <si>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</si>
  <si>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</si>
  <si>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</si>
  <si>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</si>
  <si>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</si>
  <si>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</si>
  <si>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</si>
  <si>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</si>
  <si>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</si>
  <si>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</si>
  <si>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</si>
  <si>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</si>
  <si>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</si>
  <si>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</si>
  <si>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</si>
  <si>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</si>
  <si>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</si>
  <si>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</si>
  <si>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</si>
  <si>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</si>
  <si>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</si>
  <si>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</si>
  <si>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</si>
  <si>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</si>
  <si>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</si>
  <si>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</si>
  <si>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</si>
  <si>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</si>
  <si>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</si>
  <si>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</si>
  <si>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</si>
  <si>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</si>
  <si>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</si>
  <si>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</si>
  <si>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</si>
  <si>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</si>
  <si>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</si>
  <si>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</si>
  <si>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</si>
  <si>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</si>
  <si>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</si>
  <si>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</si>
  <si>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</si>
  <si>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</si>
  <si>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</si>
  <si>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</si>
  <si>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</si>
  <si>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</si>
  <si>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</si>
  <si>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</si>
  <si>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</si>
  <si>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</si>
  <si>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</si>
  <si>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</si>
  <si>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</si>
  <si>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</si>
  <si>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</si>
  <si>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</si>
  <si>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</si>
  <si>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</si>
  <si>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</si>
  <si>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</si>
  <si>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</si>
  <si>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</si>
  <si>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</si>
  <si>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</si>
  <si>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</si>
  <si>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</si>
  <si>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</si>
  <si>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</si>
  <si>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</si>
  <si>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</si>
  <si>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</si>
  <si>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</si>
  <si>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</si>
  <si>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</si>
  <si>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</si>
  <si>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</si>
  <si>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</si>
  <si>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</si>
  <si>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</si>
  <si>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</si>
  <si>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</si>
  <si>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</si>
  <si>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</si>
  <si>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</si>
  <si>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</si>
  <si>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</si>
  <si>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</si>
  <si>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</si>
  <si>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</si>
  <si>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</si>
  <si>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</si>
  <si>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</si>
  <si>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</si>
  <si>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</si>
  <si>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</si>
  <si>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</si>
  <si>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</si>
  <si>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</si>
  <si>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</si>
  <si>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</si>
  <si>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</si>
  <si>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</si>
  <si>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</si>
  <si>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</si>
  <si>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</si>
  <si>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</si>
  <si>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</si>
  <si>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</si>
  <si>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</si>
  <si>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</si>
  <si>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</si>
  <si>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</si>
  <si>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</si>
  <si>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</si>
  <si>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</si>
  <si>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</si>
  <si>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</si>
  <si>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</si>
  <si>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</si>
  <si>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</si>
  <si>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</si>
  <si>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</si>
  <si>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</si>
  <si>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</si>
  <si>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</si>
  <si>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</si>
  <si>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</si>
  <si>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</si>
  <si>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</si>
  <si>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</si>
  <si>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</si>
  <si>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</si>
  <si>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</si>
  <si>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</si>
  <si>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</si>
  <si>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</si>
  <si>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</si>
  <si>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</si>
  <si>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</si>
  <si>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</si>
  <si>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</si>
  <si>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</si>
  <si>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</si>
  <si>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</si>
  <si>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</si>
  <si>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</si>
  <si>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</si>
  <si>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</si>
  <si>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</si>
  <si>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</si>
  <si>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</si>
  <si>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</si>
  <si>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</si>
  <si>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</si>
  <si>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</si>
  <si>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</si>
  <si>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</si>
  <si>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</si>
  <si>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</si>
  <si>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</si>
  <si>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</si>
  <si>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</si>
  <si>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</si>
  <si>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</si>
  <si>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</si>
  <si>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</si>
  <si>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</si>
  <si>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</si>
  <si>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</si>
  <si>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</si>
  <si>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</si>
  <si>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</si>
  <si>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</si>
  <si>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</si>
  <si>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</si>
  <si>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</si>
  <si>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</si>
  <si>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</si>
  <si>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</si>
  <si>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</si>
  <si>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</si>
  <si>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</si>
  <si>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</si>
  <si>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</si>
  <si>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</si>
  <si>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</si>
  <si>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</si>
  <si>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</si>
  <si>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</si>
  <si>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</si>
  <si>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</si>
  <si>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</si>
  <si>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</si>
  <si>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</si>
  <si>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</si>
  <si>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</si>
  <si>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</si>
  <si>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</si>
  <si>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</si>
  <si>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</si>
  <si>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</si>
  <si>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</si>
  <si>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</si>
  <si>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</si>
  <si>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</si>
  <si>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</si>
  <si>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</si>
  <si>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</si>
  <si>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</si>
  <si>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</si>
  <si>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</si>
  <si>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</si>
  <si>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</si>
  <si>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</si>
  <si>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</si>
  <si>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</si>
  <si>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</si>
  <si>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</si>
  <si>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</si>
  <si>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</si>
  <si>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</si>
  <si>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</si>
  <si>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</si>
  <si>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</si>
  <si>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</si>
  <si>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</si>
  <si>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</si>
  <si>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</si>
  <si>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</si>
  <si>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</si>
  <si>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</si>
  <si>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</si>
  <si>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</si>
  <si>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</si>
  <si>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</si>
  <si>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</si>
  <si>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</si>
  <si>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</si>
  <si>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</si>
  <si>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</si>
  <si>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</si>
  <si>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</si>
  <si>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</si>
  <si>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</si>
  <si>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</si>
  <si>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</si>
  <si>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</si>
  <si>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</si>
  <si>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</si>
  <si>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</si>
  <si>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</si>
  <si>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</si>
  <si>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</si>
  <si>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</si>
  <si>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</si>
  <si>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</si>
  <si>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</si>
  <si>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</si>
  <si>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</si>
  <si>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</si>
  <si>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</si>
  <si>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</si>
  <si>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</si>
  <si>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</si>
  <si>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</si>
  <si>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</si>
  <si>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</si>
  <si>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</si>
  <si>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</si>
  <si>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</si>
  <si>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</si>
  <si>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</si>
  <si>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</si>
  <si>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</si>
  <si>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</si>
  <si>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</si>
  <si>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</si>
  <si>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</si>
  <si>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</si>
  <si>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</si>
  <si>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</si>
  <si>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</si>
  <si>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</si>
  <si>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</si>
  <si>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</si>
  <si>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</si>
  <si>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</si>
  <si>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</si>
  <si>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</si>
  <si>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</si>
  <si>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</si>
  <si>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</si>
  <si>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</si>
  <si>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</si>
  <si>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</si>
  <si>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</si>
  <si>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</si>
  <si>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</si>
  <si>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</si>
  <si>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</si>
  <si>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</si>
  <si>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</si>
  <si>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</si>
  <si>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</si>
  <si>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</si>
  <si>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</si>
  <si>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</si>
  <si>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</si>
  <si>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</si>
  <si>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</si>
  <si>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</si>
  <si>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</si>
  <si>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</si>
  <si>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</si>
  <si>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</si>
  <si>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</si>
  <si>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</si>
  <si>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</si>
  <si>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</si>
  <si>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</si>
  <si>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</si>
  <si>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</si>
  <si>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</si>
  <si>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</si>
  <si>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</si>
  <si>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</si>
  <si>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</si>
  <si>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</si>
  <si>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</si>
  <si>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</si>
  <si>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</si>
  <si>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</si>
  <si>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</si>
  <si>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</si>
  <si>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</si>
  <si>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</si>
  <si>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</si>
  <si>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</si>
  <si>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</si>
  <si>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</si>
  <si>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</si>
  <si>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</si>
  <si>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</si>
  <si>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</si>
  <si>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</si>
  <si>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</si>
  <si>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</si>
  <si>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</si>
  <si>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</si>
  <si>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</si>
  <si>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</si>
  <si>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</si>
  <si>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</si>
  <si>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</si>
  <si>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</si>
  <si>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</si>
  <si>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</si>
  <si>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</si>
  <si>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</si>
  <si>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</si>
  <si>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</si>
  <si>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</si>
  <si>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</si>
  <si>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</si>
  <si>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</si>
  <si>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</si>
  <si>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</si>
  <si>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</si>
  <si>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</si>
  <si>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</si>
  <si>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</si>
  <si>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</si>
  <si>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</si>
  <si>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</si>
  <si>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</si>
  <si>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</si>
  <si>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</si>
  <si>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</si>
  <si>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</si>
  <si>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</si>
  <si>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</si>
  <si>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</si>
  <si>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</si>
  <si>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</si>
  <si>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</si>
  <si>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</si>
  <si>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</si>
  <si>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</si>
  <si>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</si>
  <si>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</si>
  <si>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</si>
  <si>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</si>
  <si>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</si>
  <si>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</si>
  <si>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</si>
  <si>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</si>
  <si>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</si>
  <si>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</si>
  <si>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</si>
  <si>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</si>
  <si>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</si>
  <si>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</si>
  <si>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</si>
  <si>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</si>
  <si>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</si>
  <si>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</si>
  <si>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</si>
  <si>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</si>
  <si>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</si>
  <si>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</si>
  <si>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</si>
  <si>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</si>
  <si>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</si>
  <si>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</si>
  <si>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</si>
  <si>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</si>
  <si>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</si>
  <si>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</si>
  <si>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</si>
  <si>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</si>
  <si>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</si>
  <si>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</si>
  <si>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</si>
  <si>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</si>
  <si>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</si>
  <si>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</si>
  <si>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</si>
  <si>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</si>
  <si>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</si>
  <si>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</si>
  <si>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</si>
  <si>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</si>
  <si>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</si>
  <si>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</si>
  <si>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</si>
  <si>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</si>
  <si>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</si>
  <si>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</si>
  <si>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</si>
  <si>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</si>
  <si>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</si>
  <si>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</si>
  <si>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</si>
  <si>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</si>
  <si>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</si>
  <si>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</si>
  <si>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</si>
  <si>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</si>
  <si>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</si>
  <si>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</si>
  <si>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</si>
  <si>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</si>
  <si>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</si>
  <si>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</si>
  <si>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</si>
  <si>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</si>
  <si>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</si>
  <si>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</si>
  <si>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</si>
  <si>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</si>
  <si>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</si>
  <si>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</si>
  <si>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</si>
  <si>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</si>
  <si>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</si>
  <si>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</si>
  <si>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</si>
  <si>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</si>
  <si>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</si>
  <si>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</si>
  <si>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</si>
  <si>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</si>
  <si>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</si>
  <si>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</si>
  <si>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</si>
  <si>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</si>
  <si>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</si>
  <si>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</si>
  <si>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</si>
  <si>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</si>
  <si>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</si>
  <si>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</si>
  <si>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</si>
  <si>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</si>
  <si>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</si>
  <si>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</si>
  <si>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</si>
  <si>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</si>
  <si>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</si>
  <si>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</si>
  <si>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</si>
  <si>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</si>
  <si>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</si>
  <si>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</si>
  <si>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</si>
  <si>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</si>
  <si>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</si>
  <si>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</si>
  <si>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</si>
  <si>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</si>
  <si>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</si>
  <si>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</si>
  <si>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</si>
  <si>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</si>
  <si>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</si>
  <si>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</si>
  <si>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</si>
  <si>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</si>
  <si>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</si>
  <si>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</si>
  <si>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</si>
  <si>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</si>
  <si>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</si>
  <si>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</si>
  <si>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</si>
  <si>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</si>
  <si>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</si>
  <si>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</si>
  <si>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</si>
  <si>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</si>
  <si>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</si>
  <si>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</si>
  <si>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</si>
  <si>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</si>
  <si>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</si>
  <si>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</si>
  <si>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</si>
  <si>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</si>
  <si>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</si>
  <si>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</si>
  <si>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</si>
  <si>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</si>
  <si>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</si>
  <si>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</si>
  <si>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</si>
  <si>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</si>
  <si>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</si>
  <si>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</si>
  <si>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</si>
  <si>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</si>
  <si>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</si>
  <si>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</si>
  <si>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</si>
  <si>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</si>
  <si>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</si>
  <si>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</si>
  <si>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</si>
  <si>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</si>
  <si>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</si>
  <si>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</si>
  <si>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</si>
  <si>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</si>
  <si>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</si>
  <si>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</si>
  <si>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</si>
  <si>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</si>
  <si>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</si>
  <si>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</si>
  <si>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</si>
  <si>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</si>
  <si>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</si>
  <si>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</si>
  <si>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</si>
  <si>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</si>
  <si>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</si>
  <si>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</si>
  <si>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</si>
  <si>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</si>
  <si>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</si>
  <si>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</si>
  <si>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</si>
  <si>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</si>
  <si>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</si>
  <si>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</si>
  <si>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</si>
  <si>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</si>
  <si>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</si>
  <si>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</si>
  <si>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</si>
  <si>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</si>
  <si>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</si>
  <si>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</si>
  <si>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</si>
  <si>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</si>
  <si>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</si>
  <si>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</si>
  <si>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</si>
  <si>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</si>
  <si>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</si>
  <si>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</si>
  <si>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</si>
  <si>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</si>
  <si>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</si>
  <si>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</si>
  <si>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</si>
  <si>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</si>
  <si>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</si>
  <si>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</si>
  <si>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</si>
  <si>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</si>
  <si>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</si>
  <si>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</si>
  <si>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</si>
  <si>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</si>
  <si>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</si>
  <si>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</si>
  <si>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</si>
  <si>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</si>
  <si>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</si>
  <si>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</si>
  <si>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</si>
  <si>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</si>
  <si>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</si>
  <si>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</si>
  <si>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</si>
  <si>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</si>
  <si>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</si>
  <si>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</si>
  <si>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</si>
  <si>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</si>
  <si>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</si>
  <si>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</si>
  <si>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</si>
  <si>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</si>
  <si>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</si>
  <si>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</si>
  <si>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</si>
  <si>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</si>
  <si>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</si>
  <si>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</si>
  <si>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</si>
  <si>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</si>
  <si>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</si>
  <si>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</si>
  <si>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</si>
  <si>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</si>
  <si>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</si>
  <si>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</si>
  <si>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</si>
  <si>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</si>
  <si>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</si>
  <si>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</si>
  <si>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</si>
  <si>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</si>
  <si>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</si>
  <si>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</si>
  <si>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</si>
  <si>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</si>
  <si>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</si>
  <si>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</si>
  <si>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</si>
  <si>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</si>
  <si>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</si>
  <si>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</si>
  <si>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</si>
  <si>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</si>
  <si>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</si>
  <si>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</si>
  <si>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</si>
  <si>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</si>
  <si>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</si>
  <si>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</si>
  <si>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</si>
  <si>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</si>
  <si>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</si>
  <si>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</si>
  <si>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</si>
  <si>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</si>
  <si>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</si>
  <si>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</si>
  <si>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</si>
  <si>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</si>
  <si>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</si>
  <si>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</si>
  <si>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</si>
  <si>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</si>
  <si>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</si>
  <si>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</si>
  <si>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</si>
  <si>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</si>
  <si>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</si>
  <si>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</si>
  <si>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</si>
  <si>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</si>
  <si>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</si>
  <si>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</si>
  <si>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</si>
  <si>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</si>
  <si>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</si>
  <si>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</si>
  <si>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</si>
  <si>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</si>
  <si>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</si>
  <si>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</si>
  <si>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</si>
  <si>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</si>
  <si>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</si>
  <si>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</si>
  <si>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</si>
  <si>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</si>
  <si>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</si>
  <si>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</si>
  <si>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</si>
  <si>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</si>
  <si>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</si>
  <si>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</si>
  <si>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</si>
  <si>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</si>
  <si>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</si>
  <si>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</si>
  <si>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</si>
  <si>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</si>
  <si>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</si>
  <si>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</si>
  <si>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</si>
  <si>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</si>
  <si>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</si>
  <si>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</si>
  <si>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</si>
  <si>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</si>
  <si>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</si>
  <si>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</si>
  <si>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</si>
  <si>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</si>
  <si>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</si>
  <si>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</si>
  <si>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</si>
  <si>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</si>
  <si>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</si>
  <si>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</si>
  <si>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</si>
  <si>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</si>
  <si>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</si>
  <si>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</si>
  <si>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</si>
  <si>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</si>
  <si>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</si>
  <si>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</si>
  <si>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</si>
  <si>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</si>
  <si>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</si>
  <si>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</si>
  <si>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</si>
  <si>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</si>
  <si>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</si>
  <si>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</si>
  <si>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</si>
  <si>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</si>
  <si>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</si>
  <si>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</si>
  <si>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</si>
  <si>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</si>
  <si>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</si>
  <si>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</si>
  <si>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</si>
  <si>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</si>
  <si>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</si>
  <si>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</si>
  <si>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</si>
  <si>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</si>
  <si>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</si>
  <si>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</si>
  <si>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</si>
  <si>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</si>
  <si>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</si>
  <si>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</si>
  <si>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</si>
  <si>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</si>
  <si>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</si>
  <si>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</si>
  <si>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</si>
  <si>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</si>
  <si>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</si>
  <si>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</si>
  <si>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</si>
  <si>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</si>
  <si>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</si>
  <si>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</si>
  <si>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</si>
  <si>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</si>
  <si>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</si>
  <si>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</si>
  <si>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</si>
  <si>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</si>
  <si>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</si>
  <si>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</si>
  <si>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</si>
  <si>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</si>
  <si>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</si>
  <si>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</si>
  <si>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</si>
  <si>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</si>
  <si>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</si>
  <si>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</si>
  <si>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</si>
  <si>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</si>
  <si>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</si>
  <si>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</si>
  <si>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</si>
  <si>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</si>
  <si>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</si>
  <si>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</si>
  <si>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</si>
  <si>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</si>
  <si>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</si>
  <si>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</si>
  <si>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</si>
  <si>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</si>
  <si>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</si>
  <si>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</si>
  <si>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</si>
  <si>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</si>
  <si>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</si>
  <si>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</si>
  <si>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</si>
  <si>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</si>
  <si>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</si>
  <si>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</si>
  <si>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</si>
  <si>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</si>
  <si>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</si>
  <si>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</si>
  <si>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</si>
  <si>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</si>
  <si>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</si>
  <si>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</si>
  <si>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</si>
  <si>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</si>
  <si>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</si>
  <si>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</si>
  <si>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</si>
  <si>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</si>
  <si>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</si>
  <si>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</si>
  <si>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</si>
  <si>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</si>
  <si>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</si>
  <si>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</si>
  <si>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</si>
  <si>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</si>
  <si>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</si>
  <si>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</si>
  <si>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</si>
  <si>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</si>
  <si>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</si>
  <si>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</si>
  <si>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</si>
  <si>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</si>
  <si>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</si>
  <si>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</si>
  <si>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</si>
  <si>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</si>
  <si>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</si>
  <si>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</si>
  <si>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</si>
  <si>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</si>
  <si>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</si>
  <si>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</si>
  <si>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</si>
  <si>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</si>
  <si>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</si>
  <si>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</si>
  <si>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</si>
  <si>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</si>
  <si>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</si>
  <si>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</si>
  <si>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</si>
  <si>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</si>
  <si>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</si>
  <si>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</si>
  <si>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</si>
  <si>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</si>
  <si>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</si>
  <si>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</si>
  <si>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</si>
  <si>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</si>
  <si>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</si>
  <si>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</si>
  <si>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</si>
  <si>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</si>
  <si>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</si>
  <si>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</si>
  <si>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</si>
  <si>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</si>
  <si>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</si>
  <si>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</si>
  <si>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</si>
  <si>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</si>
  <si>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</si>
  <si>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</si>
  <si>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</si>
  <si>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</si>
  <si>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</si>
  <si>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</si>
  <si>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</si>
  <si>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</si>
  <si>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</si>
  <si>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</si>
  <si>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</si>
  <si>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</si>
  <si>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</si>
  <si>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</si>
  <si>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</si>
  <si>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</si>
  <si>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</si>
  <si>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</si>
  <si>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</si>
  <si>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</si>
  <si>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</si>
  <si>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</si>
  <si>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</si>
  <si>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</si>
  <si>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</si>
  <si>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</si>
  <si>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</si>
  <si>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</si>
  <si>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</si>
  <si>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</si>
  <si>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</si>
  <si>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</si>
  <si>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</si>
  <si>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</si>
  <si>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</si>
  <si>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</si>
  <si>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</si>
  <si>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</si>
  <si>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</si>
  <si>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</si>
  <si>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</si>
  <si>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</si>
  <si>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</si>
  <si>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</si>
  <si>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</si>
  <si>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</si>
  <si>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</si>
  <si>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</si>
  <si>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</si>
  <si>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</si>
  <si>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</si>
  <si>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</si>
  <si>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</si>
  <si>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</si>
  <si>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</si>
  <si>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</si>
  <si>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</si>
  <si>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</si>
  <si>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</si>
  <si>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</si>
  <si>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</si>
  <si>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</si>
  <si>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</si>
  <si>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</si>
  <si>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</si>
  <si>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</si>
  <si>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</si>
  <si>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</si>
  <si>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</si>
  <si>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</si>
  <si>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</si>
  <si>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</si>
  <si>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</si>
  <si>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</si>
  <si>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</si>
  <si>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</si>
  <si>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</si>
  <si>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</si>
  <si>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</si>
  <si>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</si>
  <si>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</si>
  <si>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</si>
  <si>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</si>
  <si>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</si>
  <si>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</si>
  <si>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</si>
  <si>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</si>
  <si>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</si>
  <si>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</si>
  <si>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</si>
  <si>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</si>
  <si>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</si>
  <si>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</si>
  <si>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</si>
  <si>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</si>
  <si>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</si>
  <si>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</si>
  <si>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</si>
  <si>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</si>
  <si>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</si>
  <si>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</si>
  <si>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</si>
  <si>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</si>
  <si>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</si>
  <si>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</si>
  <si>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</si>
  <si>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</si>
  <si>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</si>
  <si>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</si>
  <si>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</si>
  <si>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</si>
  <si>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</si>
  <si>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</si>
  <si>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</si>
  <si>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</si>
  <si>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</si>
  <si>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</si>
  <si>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</si>
  <si>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</si>
  <si>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</si>
  <si>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</si>
  <si>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</si>
  <si>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</si>
  <si>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</si>
  <si>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</si>
  <si>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</si>
  <si>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</si>
  <si>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</si>
  <si>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</si>
  <si>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</si>
  <si>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</si>
  <si>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</si>
  <si>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</si>
  <si>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</si>
  <si>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</si>
  <si>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</si>
  <si>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</si>
  <si>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</si>
  <si>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</si>
  <si>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</si>
  <si>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</si>
  <si>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</si>
  <si>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</si>
  <si>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</si>
  <si>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</si>
  <si>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</si>
  <si>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</si>
  <si>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</si>
  <si>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</si>
  <si>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</si>
  <si>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</si>
  <si>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</si>
  <si>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</si>
  <si>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</si>
  <si>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</si>
  <si>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</si>
  <si>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</si>
  <si>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</si>
  <si>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</si>
  <si>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</si>
  <si>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</si>
  <si>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</si>
  <si>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</si>
  <si>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</si>
  <si>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</si>
  <si>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</si>
  <si>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</si>
  <si>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</si>
  <si>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</si>
  <si>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</si>
  <si>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</si>
  <si>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</si>
  <si>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</si>
  <si>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</si>
  <si>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</si>
  <si>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</si>
  <si>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</si>
  <si>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</si>
  <si>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</si>
  <si>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</si>
  <si>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</si>
  <si>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</si>
  <si>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</si>
  <si>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</si>
  <si>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</si>
  <si>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</si>
  <si>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</si>
  <si>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</si>
  <si>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</si>
  <si>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</si>
  <si>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</si>
  <si>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</si>
  <si>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</si>
  <si>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</si>
  <si>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</si>
  <si>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</si>
  <si>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</si>
  <si>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</si>
  <si>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</si>
  <si>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</si>
  <si>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</si>
  <si>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</si>
  <si>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</si>
  <si>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</si>
  <si>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</si>
  <si>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</si>
  <si>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</si>
  <si>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</si>
  <si>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</si>
  <si>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</si>
  <si>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</si>
  <si>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</si>
  <si>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</si>
  <si>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</si>
  <si>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</si>
  <si>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</si>
  <si>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</si>
  <si>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</si>
  <si>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</si>
  <si>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</si>
  <si>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</si>
  <si>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</si>
  <si>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</si>
  <si>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</si>
  <si>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</si>
  <si>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</si>
  <si>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</si>
  <si>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</si>
  <si>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</si>
  <si>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</si>
  <si>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</si>
  <si>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</si>
  <si>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</si>
  <si>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</si>
  <si>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</si>
  <si>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</si>
  <si>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</si>
  <si>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</si>
  <si>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</si>
  <si>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</si>
  <si>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</si>
  <si>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</si>
  <si>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</si>
  <si>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</si>
  <si>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</si>
  <si>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</si>
  <si>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</si>
  <si>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</si>
  <si>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</si>
  <si>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</si>
  <si>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</si>
  <si>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</si>
  <si>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</si>
  <si>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</si>
  <si>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</si>
  <si>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</si>
  <si>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</si>
  <si>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</si>
  <si>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</si>
  <si>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</si>
  <si>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</si>
  <si>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</si>
  <si>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</si>
  <si>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</si>
  <si>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</si>
  <si>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</si>
  <si>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</si>
  <si>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</si>
  <si>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</si>
  <si>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</si>
  <si>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</si>
  <si>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</si>
  <si>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</si>
  <si>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</si>
  <si>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</si>
  <si>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</si>
  <si>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</si>
  <si>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</si>
  <si>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</si>
  <si>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</si>
  <si>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</si>
  <si>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</si>
  <si>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</si>
  <si>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</si>
  <si>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</si>
  <si>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</si>
  <si>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</si>
  <si>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</si>
  <si>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</si>
  <si>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</si>
  <si>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</si>
  <si>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</si>
  <si>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</si>
  <si>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</si>
  <si>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</si>
  <si>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</si>
  <si>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</si>
  <si>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</si>
  <si>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</si>
  <si>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</si>
  <si>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</si>
  <si>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</si>
  <si>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</si>
  <si>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</si>
  <si>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</si>
  <si>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</si>
  <si>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</si>
  <si>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</si>
  <si>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</si>
  <si>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</si>
  <si>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</si>
  <si>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</si>
  <si>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</si>
  <si>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</si>
  <si>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</si>
  <si>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</si>
  <si>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</si>
  <si>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</si>
  <si>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</si>
  <si>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</si>
  <si>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</si>
  <si>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</si>
  <si>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</si>
  <si>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</si>
  <si>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</si>
  <si>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</si>
  <si>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</si>
  <si>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</si>
  <si>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</si>
  <si>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</si>
  <si>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</si>
  <si>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</si>
  <si>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</si>
  <si>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</si>
  <si>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</si>
  <si>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</si>
  <si>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</si>
  <si>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</si>
  <si>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</si>
  <si>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</si>
  <si>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</si>
  <si>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</si>
  <si>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</si>
  <si>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</si>
  <si>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</si>
  <si>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</si>
  <si>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</si>
  <si>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</si>
  <si>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</si>
  <si>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</si>
  <si>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</si>
  <si>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</si>
  <si>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</si>
  <si>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</si>
  <si>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</si>
  <si>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</si>
  <si>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</si>
  <si>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</si>
  <si>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</si>
  <si>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</si>
  <si>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</si>
  <si>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</si>
  <si>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</si>
  <si>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</si>
  <si>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</si>
  <si>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</si>
  <si>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</si>
  <si>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</si>
  <si>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</si>
  <si>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</si>
  <si>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</si>
  <si>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</si>
  <si>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</si>
  <si>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</si>
  <si>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</si>
  <si>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</si>
  <si>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</si>
  <si>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</si>
  <si>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</si>
  <si>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</si>
  <si>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</si>
  <si>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</si>
  <si>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</si>
  <si>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</si>
  <si>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</si>
  <si>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</si>
  <si>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</si>
  <si>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</si>
  <si>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</si>
  <si>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</si>
  <si>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</si>
  <si>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</si>
  <si>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</si>
  <si>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</si>
  <si>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</si>
  <si>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</si>
  <si>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</si>
  <si>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</si>
  <si>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</si>
  <si>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</si>
  <si>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</si>
  <si>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</si>
  <si>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</si>
  <si>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</si>
  <si>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</si>
  <si>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</si>
  <si>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</si>
  <si>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</si>
  <si>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</si>
  <si>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</si>
  <si>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</si>
  <si>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</si>
  <si>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</si>
  <si>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</si>
  <si>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</si>
  <si>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</si>
  <si>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</si>
  <si>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</si>
  <si>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</si>
  <si>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</si>
  <si>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</si>
  <si>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</si>
  <si>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</si>
  <si>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</si>
  <si>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</si>
  <si>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</si>
  <si>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</si>
  <si>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</si>
  <si>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</si>
  <si>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</si>
  <si>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</si>
  <si>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</si>
  <si>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</si>
  <si>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</si>
  <si>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</si>
  <si>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</si>
  <si>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</si>
  <si>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</si>
  <si>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</si>
  <si>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</si>
  <si>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</si>
  <si>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</si>
  <si>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</si>
  <si>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</si>
  <si>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</si>
  <si>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</si>
  <si>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</si>
  <si>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</si>
  <si>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</si>
  <si>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</si>
  <si>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</si>
  <si>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</si>
  <si>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</si>
  <si>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</si>
  <si>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</si>
  <si>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</si>
  <si>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</si>
  <si>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</si>
  <si>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</si>
  <si>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</si>
  <si>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</si>
  <si>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</si>
  <si>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</si>
  <si>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</si>
  <si>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</si>
  <si>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</si>
  <si>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</si>
  <si>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</si>
  <si>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</si>
  <si>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</si>
  <si>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</si>
  <si>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</si>
  <si>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</si>
  <si>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</si>
  <si>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</si>
  <si>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</si>
  <si>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</si>
  <si>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</si>
  <si>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</si>
  <si>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</si>
  <si>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</si>
  <si>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</si>
  <si>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</si>
  <si>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</si>
  <si>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</si>
  <si>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</si>
  <si>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</si>
  <si>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</si>
  <si>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</si>
  <si>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</si>
  <si>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</si>
  <si>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</si>
  <si>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</si>
  <si>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</si>
  <si>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</si>
  <si>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</si>
  <si>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</si>
  <si>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</si>
  <si>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</si>
  <si>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</si>
  <si>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</si>
  <si>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</si>
  <si>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</si>
  <si>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</si>
  <si>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</si>
  <si>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</si>
  <si>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</si>
  <si>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</si>
  <si>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</si>
  <si>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</si>
  <si>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</si>
  <si>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</si>
  <si>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</si>
  <si>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</si>
  <si>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</si>
  <si>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</si>
  <si>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</si>
  <si>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</si>
  <si>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</si>
  <si>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</si>
  <si>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</si>
  <si>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</si>
  <si>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</si>
  <si>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</si>
  <si>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</si>
  <si>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</si>
  <si>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</si>
  <si>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</si>
  <si>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</si>
  <si>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</si>
  <si>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</si>
  <si>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</si>
  <si>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</si>
  <si>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</si>
  <si>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</si>
  <si>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</si>
  <si>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</si>
  <si>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</si>
  <si>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</si>
  <si>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</si>
  <si>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</si>
  <si>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</si>
  <si>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</si>
  <si>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</si>
  <si>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</si>
  <si>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</si>
  <si>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</si>
  <si>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</si>
  <si>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</si>
  <si>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</si>
  <si>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</si>
  <si>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</si>
  <si>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</si>
  <si>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</si>
  <si>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</si>
  <si>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</si>
  <si>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</si>
  <si>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</si>
  <si>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</si>
  <si>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</si>
  <si>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</si>
  <si>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</si>
  <si>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</si>
  <si>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</si>
  <si>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</si>
  <si>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</si>
  <si>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</si>
  <si>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</si>
  <si>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</si>
  <si>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</si>
  <si>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</si>
  <si>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</si>
  <si>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</si>
  <si>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</si>
  <si>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</si>
  <si>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</si>
  <si>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</si>
  <si>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</si>
  <si>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</si>
  <si>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</si>
  <si>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</si>
  <si>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</si>
  <si>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</si>
  <si>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</si>
  <si>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</si>
  <si>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</si>
  <si>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</si>
  <si>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</si>
  <si>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</si>
  <si>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</si>
  <si>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</si>
  <si>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</si>
  <si>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</si>
  <si>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</si>
  <si>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</si>
  <si>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</si>
  <si>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</si>
  <si>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</si>
  <si>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</si>
  <si>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</si>
  <si>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</si>
  <si>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</si>
  <si>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</si>
  <si>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</si>
  <si>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</si>
  <si>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</si>
  <si>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</si>
  <si>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</si>
  <si>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</si>
  <si>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</si>
  <si>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</si>
  <si>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</si>
  <si>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</si>
  <si>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</si>
  <si>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</si>
  <si>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</si>
  <si>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</si>
  <si>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</si>
  <si>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</si>
  <si>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</si>
  <si>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</si>
  <si>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</si>
  <si>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</si>
  <si>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</si>
  <si>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</si>
  <si>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</si>
  <si>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</si>
  <si>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</si>
  <si>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</si>
  <si>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</si>
  <si>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</si>
  <si>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</si>
  <si>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</si>
  <si>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</si>
  <si>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</si>
  <si>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</si>
  <si>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</si>
  <si>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</si>
  <si>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</si>
  <si>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</si>
  <si>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</si>
  <si>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</si>
  <si>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</si>
  <si>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</si>
  <si>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</si>
  <si>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</si>
  <si>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</si>
  <si>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</si>
  <si>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</si>
  <si>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</si>
  <si>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</si>
  <si>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</si>
  <si>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</si>
  <si>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</si>
  <si>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</si>
  <si>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</si>
  <si>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</si>
  <si>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</si>
  <si>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</si>
  <si>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</si>
  <si>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</si>
  <si>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</si>
  <si>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</si>
  <si>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</si>
  <si>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</si>
  <si>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</si>
  <si>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</si>
  <si>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</si>
  <si>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</si>
  <si>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</si>
  <si>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</si>
  <si>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</si>
  <si>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</si>
  <si>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</si>
  <si>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</si>
  <si>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</si>
  <si>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</si>
  <si>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</si>
  <si>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</si>
  <si>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</si>
  <si>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</si>
  <si>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</si>
  <si>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</si>
  <si>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</si>
  <si>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</si>
  <si>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</si>
  <si>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</si>
  <si>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</si>
  <si>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</si>
  <si>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</si>
  <si>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</si>
  <si>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</si>
  <si>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</si>
  <si>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</si>
  <si>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</si>
  <si>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</si>
  <si>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</si>
  <si>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</si>
  <si>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</si>
  <si>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</si>
  <si>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</si>
  <si>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</si>
  <si>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</si>
  <si>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</si>
  <si>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</si>
  <si>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</si>
  <si>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</si>
  <si>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</si>
  <si>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</si>
  <si>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</si>
  <si>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</si>
  <si>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</si>
  <si>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</si>
  <si>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</si>
  <si>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</si>
  <si>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</si>
  <si>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</si>
  <si>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</si>
  <si>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</si>
  <si>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</si>
  <si>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</si>
  <si>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</si>
  <si>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</si>
  <si>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</si>
  <si>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</si>
  <si>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</si>
  <si>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</si>
  <si>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</si>
  <si>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</si>
  <si>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</si>
  <si>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</si>
  <si>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</si>
  <si>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</si>
  <si>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</si>
  <si>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</si>
  <si>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</si>
  <si>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</si>
  <si>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</si>
  <si>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</si>
  <si>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</si>
  <si>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</si>
  <si>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</si>
  <si>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</si>
  <si>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</si>
  <si>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</si>
  <si>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</si>
  <si>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</si>
  <si>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</si>
  <si>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</si>
  <si>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</si>
  <si>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</si>
  <si>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</si>
  <si>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</si>
  <si>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</si>
  <si>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</si>
  <si>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</si>
  <si>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</si>
  <si>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</si>
  <si>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</si>
  <si>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</si>
  <si>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</si>
  <si>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</si>
  <si>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</si>
  <si>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</si>
  <si>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</si>
  <si>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</si>
  <si>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</si>
  <si>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</si>
  <si>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</si>
  <si>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</si>
  <si>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</si>
  <si>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</si>
  <si>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</si>
  <si>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</si>
  <si>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</si>
  <si>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</si>
  <si>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</si>
  <si>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</si>
  <si>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</si>
  <si>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</si>
  <si>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</si>
  <si>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</si>
  <si>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</si>
  <si>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</si>
  <si>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</si>
  <si>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</si>
  <si>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</si>
  <si>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</si>
  <si>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</si>
  <si>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</si>
  <si>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</si>
  <si>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</si>
  <si>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</si>
  <si>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</si>
  <si>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</si>
  <si>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</si>
  <si>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</si>
  <si>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</si>
  <si>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</si>
  <si>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</si>
  <si>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</si>
  <si>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</si>
  <si>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</si>
  <si>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</si>
  <si>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</si>
  <si>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</si>
  <si>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</si>
  <si>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</si>
  <si>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</si>
  <si>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</si>
  <si>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</si>
  <si>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</si>
  <si>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</si>
  <si>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</si>
  <si>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</si>
  <si>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</si>
  <si>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</si>
  <si>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</si>
  <si>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</si>
  <si>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</si>
  <si>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</si>
  <si>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</si>
  <si>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</si>
  <si>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</si>
  <si>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</si>
  <si>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</si>
  <si>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</si>
  <si>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</si>
  <si>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</si>
  <si>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</si>
  <si>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</si>
  <si>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</si>
  <si>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</si>
  <si>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</si>
  <si>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</si>
  <si>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</si>
  <si>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</si>
  <si>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</si>
  <si>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</si>
  <si>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</si>
  <si>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</si>
  <si>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</si>
  <si>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</si>
  <si>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</si>
  <si>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</si>
  <si>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</si>
  <si>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</si>
  <si>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</si>
  <si>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</si>
  <si>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</si>
  <si>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</si>
  <si>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</si>
  <si>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</si>
  <si>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</si>
  <si>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</si>
  <si>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</si>
  <si>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</si>
  <si>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</si>
  <si>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</si>
  <si>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</si>
  <si>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</si>
  <si>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</si>
  <si>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</si>
  <si>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</si>
  <si>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</si>
  <si>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</si>
  <si>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</si>
  <si>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</si>
  <si>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</si>
  <si>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</si>
  <si>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</si>
  <si>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</si>
  <si>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</si>
  <si>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</si>
  <si>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</si>
  <si>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</si>
  <si>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</si>
  <si>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</si>
  <si>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</si>
  <si>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</si>
  <si>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</si>
  <si>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</si>
  <si>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</si>
  <si>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</si>
  <si>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</si>
  <si>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</si>
  <si>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</si>
  <si>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</si>
  <si>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</si>
  <si>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</si>
  <si>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</si>
  <si>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</si>
  <si>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</si>
  <si>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</si>
  <si>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</si>
  <si>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</si>
  <si>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</si>
  <si>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</si>
  <si>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</si>
  <si>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</si>
  <si>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</si>
  <si>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</si>
  <si>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</si>
  <si>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</si>
  <si>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</si>
  <si>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</si>
  <si>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</si>
  <si>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</si>
  <si>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</si>
  <si>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</si>
  <si>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</si>
  <si>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</si>
  <si>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</si>
  <si>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</si>
  <si>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</si>
  <si>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</si>
  <si>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</si>
  <si>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</si>
  <si>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</si>
  <si>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</si>
  <si>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</si>
  <si>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</si>
  <si>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</si>
  <si>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</si>
  <si>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</si>
  <si>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</si>
  <si>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</si>
  <si>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</si>
  <si>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</si>
  <si>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</si>
  <si>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</si>
  <si>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</si>
  <si>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</si>
  <si>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</si>
  <si>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</si>
  <si>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</si>
  <si>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</si>
  <si>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</si>
  <si>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</si>
  <si>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</si>
  <si>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</si>
  <si>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</si>
  <si>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</si>
  <si>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</si>
  <si>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</si>
  <si>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</si>
  <si>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</si>
  <si>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</si>
  <si>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</si>
  <si>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</si>
  <si>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</si>
  <si>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</si>
  <si>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</si>
  <si>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</si>
  <si>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</si>
  <si>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</si>
  <si>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</si>
  <si>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</si>
  <si>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</si>
  <si>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</si>
  <si>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</si>
  <si>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</si>
  <si>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</si>
  <si>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</si>
  <si>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</si>
  <si>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</si>
  <si>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</si>
  <si>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</si>
  <si>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</si>
  <si>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</si>
  <si>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</si>
  <si>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</si>
  <si>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</si>
  <si>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</si>
  <si>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</si>
  <si>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</si>
  <si>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</si>
  <si>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</si>
  <si>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</si>
  <si>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</si>
  <si>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</si>
  <si>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</si>
  <si>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</si>
  <si>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</si>
  <si>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</si>
  <si>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</si>
  <si>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</si>
  <si>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</si>
  <si>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</si>
  <si>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</si>
  <si>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</si>
  <si>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</si>
  <si>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</si>
  <si>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</si>
  <si>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</si>
  <si>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</si>
  <si>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</si>
  <si>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</si>
  <si>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</si>
  <si>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</si>
  <si>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</si>
  <si>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</si>
  <si>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</si>
  <si>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</si>
  <si>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</si>
  <si>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</si>
  <si>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</si>
  <si>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</si>
  <si>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</si>
  <si>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</si>
  <si>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</si>
  <si>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</si>
  <si>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</si>
  <si>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</si>
  <si>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</si>
  <si>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</si>
  <si>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</si>
  <si>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</si>
  <si>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</si>
  <si>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</si>
  <si>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</si>
  <si>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</si>
  <si>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</si>
  <si>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</si>
  <si>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</si>
  <si>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</si>
  <si>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</si>
  <si>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</si>
  <si>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</si>
  <si>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</si>
  <si>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</si>
  <si>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</si>
  <si>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</si>
  <si>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</si>
  <si>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</si>
  <si>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</si>
  <si>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</si>
  <si>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</si>
  <si>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</si>
  <si>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</si>
  <si>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</si>
  <si>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</si>
  <si>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</si>
  <si>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</si>
  <si>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</si>
  <si>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</si>
  <si>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</si>
  <si>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</si>
  <si>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</si>
  <si>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</si>
  <si>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</si>
  <si>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</si>
  <si>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</si>
  <si>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</si>
  <si>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</si>
  <si>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</si>
  <si>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</si>
  <si>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</si>
  <si>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</si>
  <si>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</si>
  <si>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</si>
  <si>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</si>
  <si>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</si>
  <si>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</si>
  <si>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</si>
  <si>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</si>
  <si>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</si>
  <si>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</si>
  <si>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</si>
  <si>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</si>
  <si>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</si>
  <si>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</si>
  <si>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</si>
  <si>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</si>
  <si>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</si>
  <si>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</si>
  <si>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</si>
  <si>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</si>
  <si>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</si>
  <si>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</si>
  <si>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</si>
  <si>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</si>
  <si>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</si>
  <si>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</si>
  <si>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</si>
  <si>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</si>
  <si>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</si>
  <si>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</si>
  <si>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</si>
  <si>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</si>
  <si>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</si>
  <si>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</si>
  <si>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</si>
  <si>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</si>
  <si>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</si>
  <si>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</si>
  <si>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</si>
  <si>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</si>
  <si>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</si>
  <si>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</si>
  <si>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</si>
  <si>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</si>
  <si>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</si>
  <si>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</si>
  <si>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</si>
  <si>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</si>
  <si>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</si>
  <si>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</si>
  <si>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</si>
  <si>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</si>
  <si>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</si>
  <si>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</si>
  <si>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</si>
  <si>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</si>
  <si>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</si>
  <si>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</si>
  <si>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</si>
  <si>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</si>
  <si>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</si>
  <si>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</si>
  <si>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</si>
  <si>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</si>
  <si>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</si>
  <si>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</si>
  <si>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</si>
  <si>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</si>
  <si>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</si>
  <si>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</si>
  <si>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</si>
  <si>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</si>
  <si>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</si>
  <si>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</si>
  <si>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</si>
  <si>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</si>
  <si>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</si>
  <si>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</si>
  <si>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</si>
  <si>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</si>
  <si>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</si>
  <si>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</si>
  <si>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</si>
  <si>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</si>
  <si>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</si>
  <si>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</si>
  <si>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</si>
  <si>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</si>
  <si>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</si>
  <si>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</si>
  <si>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</si>
  <si>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</si>
  <si>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</si>
  <si>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</si>
  <si>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</si>
  <si>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</si>
  <si>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</si>
  <si>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</si>
  <si>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</si>
  <si>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</si>
  <si>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</si>
  <si>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</si>
  <si>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</si>
  <si>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</si>
  <si>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</si>
  <si>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</si>
  <si>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</si>
  <si>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</si>
  <si>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</si>
  <si>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</si>
  <si>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</si>
  <si>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</si>
  <si>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</si>
  <si>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</si>
  <si>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</si>
  <si>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</si>
  <si>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</si>
  <si>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</si>
  <si>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</si>
  <si>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</si>
  <si>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</si>
  <si>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</si>
  <si>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</si>
  <si>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</si>
  <si>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</si>
  <si>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</si>
  <si>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</si>
  <si>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</si>
  <si>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</si>
  <si>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</si>
  <si>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</si>
  <si>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</si>
  <si>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</si>
  <si>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</si>
  <si>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</si>
  <si>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</si>
  <si>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</si>
  <si>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</si>
  <si>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</si>
  <si>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</si>
  <si>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</si>
  <si>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</si>
  <si>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</si>
  <si>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</si>
  <si>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</si>
  <si>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</si>
  <si>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</si>
  <si>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</si>
  <si>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</si>
  <si>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</si>
  <si>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</si>
  <si>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</si>
  <si>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</si>
  <si>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</si>
  <si>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</si>
  <si>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</si>
  <si>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</si>
  <si>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</si>
  <si>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</si>
  <si>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</si>
  <si>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</si>
  <si>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</si>
  <si>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</si>
  <si>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</si>
  <si>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</si>
  <si>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</si>
  <si>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</si>
  <si>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</si>
  <si>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</si>
  <si>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</si>
  <si>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</si>
  <si>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</si>
  <si>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</si>
  <si>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</si>
  <si>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</si>
  <si>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</si>
  <si>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</si>
  <si>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</si>
  <si>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</si>
  <si>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</si>
  <si>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</si>
  <si>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</si>
  <si>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</si>
  <si>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</si>
  <si>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</si>
  <si>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</si>
  <si>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</si>
  <si>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</si>
  <si>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</si>
  <si>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</si>
  <si>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</si>
  <si>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</si>
  <si>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</si>
  <si>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</si>
  <si>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</si>
  <si>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</si>
  <si>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</si>
  <si>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</si>
  <si>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</si>
  <si>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</si>
  <si>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</si>
  <si>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</si>
  <si>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</si>
  <si>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</si>
  <si>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</si>
  <si>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</si>
  <si>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</si>
  <si>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</si>
  <si>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</si>
  <si>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</si>
  <si>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</si>
  <si>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</si>
  <si>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</si>
  <si>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</si>
  <si>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</si>
  <si>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</si>
  <si>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</si>
  <si>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</si>
  <si>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</si>
  <si>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</si>
  <si>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</si>
  <si>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</si>
  <si>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</si>
  <si>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</si>
  <si>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</si>
  <si>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</si>
  <si>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</si>
  <si>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</si>
  <si>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</si>
  <si>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</si>
  <si>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</si>
  <si>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</si>
  <si>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</si>
  <si>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</si>
  <si>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</si>
  <si>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</si>
  <si>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</si>
  <si>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</si>
  <si>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</si>
  <si>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</si>
  <si>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</si>
  <si>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</si>
  <si>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</si>
  <si>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</si>
  <si>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</si>
  <si>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</si>
  <si>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</si>
  <si>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</si>
  <si>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</si>
  <si>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</si>
  <si>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</si>
  <si>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</si>
  <si>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</si>
  <si>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</si>
  <si>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</si>
  <si>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</si>
  <si>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</si>
  <si>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</si>
  <si>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</si>
  <si>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</si>
  <si>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</si>
  <si>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</si>
  <si>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</si>
  <si>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</si>
  <si>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</si>
  <si>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</si>
  <si>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</si>
  <si>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</si>
  <si>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</si>
  <si>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</si>
  <si>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</si>
  <si>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</si>
  <si>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</si>
  <si>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</si>
  <si>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</si>
  <si>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</si>
  <si>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</si>
  <si>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</si>
  <si>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</si>
  <si>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</si>
  <si>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</si>
  <si>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</si>
  <si>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</si>
  <si>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</si>
  <si>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</si>
  <si>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</si>
  <si>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</si>
  <si>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</si>
  <si>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</si>
  <si>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</si>
  <si>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</si>
  <si>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</si>
  <si>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</si>
  <si>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</si>
  <si>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</si>
  <si>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</si>
  <si>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</si>
  <si>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</si>
  <si>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</si>
  <si>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</si>
  <si>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</si>
  <si>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</si>
  <si>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</si>
  <si>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</si>
  <si>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</si>
  <si>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</si>
  <si>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</si>
  <si>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</si>
  <si>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</si>
  <si>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</si>
  <si>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</si>
  <si>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</si>
  <si>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</si>
  <si>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</si>
  <si>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</si>
  <si>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</si>
  <si>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</si>
  <si>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</si>
  <si>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</si>
  <si>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</si>
  <si>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</si>
  <si>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</si>
  <si>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</si>
  <si>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</si>
  <si>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</si>
  <si>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</si>
  <si>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</si>
  <si>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</si>
  <si>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</si>
  <si>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</si>
  <si>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</si>
  <si>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</si>
  <si>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</si>
  <si>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</si>
  <si>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</si>
  <si>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</si>
  <si>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</si>
  <si>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</si>
  <si>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</si>
  <si>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</si>
  <si>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</si>
  <si>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</si>
  <si>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</si>
  <si>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</si>
  <si>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</si>
  <si>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</si>
  <si>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</si>
  <si>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</si>
  <si>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</si>
  <si>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</si>
  <si>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</si>
  <si>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</si>
  <si>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</si>
  <si>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</si>
  <si>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</si>
  <si>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</si>
  <si>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</si>
  <si>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</si>
  <si>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</si>
  <si>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</si>
  <si>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</si>
  <si>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</si>
  <si>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</si>
  <si>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</si>
  <si>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</si>
  <si>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</si>
  <si>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</si>
  <si>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</si>
  <si>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</si>
  <si>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</si>
  <si>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</si>
  <si>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</si>
  <si>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</si>
  <si>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</si>
  <si>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</si>
  <si>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</si>
  <si>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</si>
  <si>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</si>
  <si>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</si>
  <si>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</si>
  <si>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</si>
  <si>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</si>
  <si>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</si>
  <si>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</si>
  <si>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</si>
  <si>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</si>
  <si>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</si>
  <si>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</si>
  <si>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</si>
  <si>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</si>
  <si>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</si>
  <si>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</si>
  <si>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</si>
  <si>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</si>
  <si>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</si>
  <si>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</si>
  <si>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</si>
  <si>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</si>
  <si>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</si>
  <si>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</si>
  <si>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</si>
  <si>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</si>
  <si>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</si>
  <si>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</si>
  <si>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</si>
  <si>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</si>
  <si>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</si>
  <si>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</si>
  <si>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</si>
  <si>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</si>
  <si>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</si>
  <si>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</si>
  <si>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</si>
  <si>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</si>
  <si>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</si>
  <si>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</si>
  <si>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</si>
  <si>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</si>
  <si>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</si>
  <si>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</si>
  <si>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</si>
  <si>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</si>
  <si>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</si>
  <si>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</si>
  <si>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</si>
  <si>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</si>
  <si>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</si>
  <si>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</si>
  <si>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</si>
  <si>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</si>
  <si>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</si>
  <si>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</si>
  <si>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</si>
  <si>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</si>
  <si>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</si>
  <si>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</si>
  <si>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</si>
  <si>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</si>
  <si>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</si>
  <si>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</si>
  <si>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</si>
  <si>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</si>
  <si>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</si>
  <si>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</si>
  <si>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</si>
  <si>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</si>
  <si>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</si>
  <si>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</si>
  <si>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</si>
  <si>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</si>
  <si>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</si>
  <si>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</si>
  <si>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</si>
  <si>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</si>
  <si>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</si>
  <si>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</si>
  <si>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</si>
  <si>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</si>
  <si>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</si>
  <si>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</si>
  <si>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</si>
  <si>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</si>
  <si>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</si>
  <si>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</si>
  <si>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</si>
  <si>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</si>
  <si>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</si>
  <si>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</si>
  <si>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</si>
  <si>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</si>
  <si>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</si>
  <si>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</si>
  <si>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</si>
  <si>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</si>
  <si>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</si>
  <si>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</si>
  <si>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</si>
  <si>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</si>
  <si>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</si>
  <si>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</si>
  <si>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</si>
  <si>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</si>
  <si>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</si>
  <si>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</si>
  <si>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</si>
  <si>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</si>
  <si>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</si>
  <si>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</si>
  <si>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</si>
  <si>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</si>
  <si>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</si>
  <si>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</si>
  <si>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</si>
  <si>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</si>
  <si>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</si>
  <si>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</si>
  <si>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</si>
  <si>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</si>
  <si>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</si>
  <si>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</si>
  <si>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</si>
  <si>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</si>
  <si>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</si>
  <si>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</si>
  <si>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</si>
  <si>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</si>
  <si>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</si>
  <si>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</si>
  <si>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</si>
  <si>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</si>
  <si>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</si>
  <si>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</si>
  <si>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</si>
  <si>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</si>
  <si>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</si>
  <si>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</si>
  <si>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</si>
  <si>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</si>
  <si>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</si>
  <si>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</si>
  <si>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</si>
  <si>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</si>
  <si>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</si>
  <si>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</si>
  <si>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</si>
  <si>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</si>
  <si>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</si>
  <si>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</si>
  <si>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</si>
  <si>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</si>
  <si>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</si>
  <si>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</si>
  <si>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</si>
  <si>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</si>
  <si>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</si>
  <si>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</si>
  <si>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</si>
  <si>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</si>
  <si>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</si>
  <si>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</si>
  <si>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</si>
  <si>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</si>
  <si>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</si>
  <si>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</si>
  <si>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</si>
  <si>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</si>
  <si>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</si>
  <si>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</si>
  <si>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</si>
  <si>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</si>
  <si>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</si>
  <si>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</si>
  <si>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</si>
  <si>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</si>
  <si>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</si>
  <si>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</si>
  <si>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</si>
  <si>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</si>
  <si>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</si>
  <si>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</si>
  <si>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</si>
  <si>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</si>
  <si>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</si>
  <si>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</si>
  <si>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</si>
  <si>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</si>
  <si>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</si>
  <si>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</si>
  <si>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</si>
  <si>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</si>
  <si>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</si>
  <si>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</si>
  <si>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</si>
  <si>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</si>
  <si>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</si>
  <si>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</si>
  <si>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</si>
  <si>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</si>
  <si>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</si>
  <si>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</si>
  <si>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</si>
  <si>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</si>
  <si>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</si>
  <si>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</si>
  <si>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</si>
  <si>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</si>
  <si>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</si>
  <si>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</si>
  <si>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</si>
  <si>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</si>
  <si>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</si>
  <si>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</si>
  <si>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</si>
  <si>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</si>
  <si>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</si>
  <si>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</si>
  <si>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</si>
  <si>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</si>
  <si>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</si>
  <si>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</si>
  <si>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</si>
  <si>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</si>
  <si>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</si>
  <si>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</si>
  <si>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</si>
  <si>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</si>
  <si>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</si>
  <si>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</si>
  <si>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</si>
  <si>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</si>
  <si>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</si>
  <si>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</si>
  <si>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</si>
  <si>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</si>
  <si>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</si>
  <si>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</si>
  <si>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</si>
  <si>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</si>
  <si>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</si>
  <si>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</si>
  <si>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</si>
  <si>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</si>
  <si>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</si>
  <si>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</si>
  <si>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</si>
  <si>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</si>
  <si>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</si>
  <si>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</si>
  <si>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</si>
  <si>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</si>
  <si>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</si>
  <si>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</si>
  <si>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</si>
  <si>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</si>
  <si>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</si>
  <si>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</si>
  <si>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</si>
  <si>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</si>
  <si>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</si>
  <si>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</si>
  <si>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</si>
  <si>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</si>
  <si>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</si>
  <si>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</si>
  <si>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</si>
  <si>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</si>
  <si>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</si>
  <si>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</si>
  <si>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</si>
  <si>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</si>
  <si>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</si>
  <si>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</si>
  <si>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</si>
  <si>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</si>
  <si>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</si>
  <si>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</si>
  <si>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</si>
  <si>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</si>
  <si>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</si>
  <si>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</si>
  <si>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</si>
  <si>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</si>
  <si>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</si>
  <si>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</si>
  <si>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</si>
  <si>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</si>
  <si>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</si>
  <si>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</si>
  <si>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</si>
  <si>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</si>
  <si>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</si>
  <si>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</si>
  <si>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</si>
  <si>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</si>
  <si>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</si>
  <si>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</si>
  <si>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</si>
  <si>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</si>
  <si>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</si>
  <si>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</si>
  <si>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</si>
  <si>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</si>
  <si>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</si>
  <si>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</si>
  <si>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</si>
  <si>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</si>
  <si>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</si>
  <si>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</si>
  <si>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</si>
  <si>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</si>
  <si>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</si>
  <si>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</si>
  <si>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</si>
  <si>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</si>
  <si>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</si>
  <si>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</si>
  <si>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</si>
  <si>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</si>
  <si>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</si>
  <si>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</si>
  <si>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</si>
  <si>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</si>
  <si>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</si>
  <si>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</si>
  <si>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</si>
  <si>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</si>
  <si>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</si>
  <si>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</si>
  <si>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</si>
  <si>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</si>
  <si>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</si>
  <si>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</si>
  <si>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</si>
  <si>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</si>
  <si>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</si>
  <si>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</si>
  <si>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</si>
  <si>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</si>
  <si>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</si>
  <si>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</si>
  <si>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</si>
  <si>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</si>
  <si>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</si>
  <si>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</si>
  <si>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</si>
  <si>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</si>
  <si>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</si>
  <si>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</si>
  <si>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</si>
  <si>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</si>
  <si>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</si>
  <si>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</si>
  <si>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</si>
  <si>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</si>
  <si>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</si>
  <si>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</si>
  <si>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</si>
  <si>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</si>
  <si>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</si>
  <si>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</si>
  <si>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</si>
  <si>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</si>
  <si>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</si>
  <si>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</si>
  <si>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</si>
  <si>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</si>
  <si>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</si>
  <si>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</si>
  <si>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</si>
  <si>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</si>
  <si>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</si>
  <si>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</si>
  <si>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</si>
  <si>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</si>
  <si>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</si>
  <si>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</si>
  <si>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</si>
  <si>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</si>
  <si>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</si>
  <si>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</si>
  <si>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</si>
  <si>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</si>
  <si>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</si>
  <si>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</si>
  <si>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</si>
  <si>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</si>
  <si>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</si>
  <si>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</si>
  <si>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</si>
  <si>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</si>
  <si>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</si>
  <si>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</si>
  <si>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</si>
  <si>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</si>
  <si>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</si>
  <si>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</si>
  <si>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</si>
  <si>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</si>
  <si>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</si>
  <si>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</si>
  <si>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</si>
  <si>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</si>
  <si>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</si>
  <si>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</si>
  <si>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</si>
  <si>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</si>
  <si>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</si>
  <si>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</si>
  <si>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</si>
  <si>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</si>
  <si>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</si>
  <si>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</si>
  <si>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</si>
  <si>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</si>
  <si>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</si>
  <si>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</si>
  <si>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</si>
  <si>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</si>
  <si>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</si>
  <si>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</si>
  <si>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</si>
  <si>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</si>
  <si>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</si>
  <si>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</si>
  <si>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</si>
  <si>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</si>
  <si>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</si>
  <si>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</si>
  <si>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</si>
  <si>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</si>
  <si>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</si>
  <si>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</si>
  <si>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</si>
  <si>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</si>
  <si>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</si>
  <si>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</si>
  <si>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</si>
  <si>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</si>
  <si>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</si>
  <si>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</si>
  <si>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</si>
  <si>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</si>
  <si>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</si>
  <si>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</si>
  <si>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</si>
  <si>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</si>
  <si>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</si>
  <si>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</si>
  <si>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</si>
  <si>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</si>
  <si>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</si>
  <si>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</si>
  <si>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</si>
  <si>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</si>
  <si>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</si>
  <si>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</si>
  <si>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</si>
  <si>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</si>
  <si>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</si>
  <si>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</si>
  <si>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</si>
  <si>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</si>
  <si>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</si>
  <si>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</si>
  <si>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</si>
  <si>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</si>
  <si>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</si>
  <si>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</si>
  <si>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</si>
  <si>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</si>
  <si>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</si>
  <si>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</si>
  <si>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</si>
  <si>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</si>
  <si>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</si>
  <si>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</si>
  <si>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</si>
  <si>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</si>
  <si>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</si>
  <si>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</si>
  <si>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</si>
  <si>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</si>
  <si>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</si>
  <si>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</si>
  <si>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</si>
  <si>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</si>
  <si>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</si>
  <si>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</si>
  <si>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</si>
  <si>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</si>
  <si>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</si>
  <si>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</si>
  <si>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</si>
  <si>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</si>
  <si>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</si>
  <si>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</si>
  <si>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</si>
  <si>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</si>
  <si>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</si>
  <si>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</si>
  <si>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</si>
  <si>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</si>
  <si>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</si>
  <si>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</si>
  <si>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</si>
  <si>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</si>
  <si>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</si>
  <si>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</si>
  <si>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</si>
  <si>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</si>
  <si>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</si>
  <si>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</si>
  <si>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</si>
  <si>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</si>
  <si>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</si>
  <si>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</si>
  <si>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</si>
  <si>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</si>
  <si>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</si>
  <si>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</si>
  <si>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</si>
  <si>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</si>
  <si>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</si>
  <si>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</si>
  <si>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</si>
  <si>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</si>
  <si>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</si>
  <si>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</si>
  <si>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</si>
  <si>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</si>
  <si>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</si>
  <si>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</si>
  <si>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</si>
  <si>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</si>
  <si>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</si>
  <si>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</si>
  <si>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</si>
  <si>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</si>
  <si>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</si>
  <si>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</si>
  <si>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</si>
  <si>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</si>
  <si>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</si>
  <si>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</si>
  <si>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</si>
  <si>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</si>
  <si>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</si>
  <si>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</si>
  <si>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</si>
  <si>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</si>
  <si>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</si>
  <si>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</si>
  <si>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</si>
  <si>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</si>
  <si>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</si>
  <si>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</si>
  <si>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</si>
  <si>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</si>
  <si>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</si>
  <si>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</si>
  <si>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</si>
  <si>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</si>
  <si>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</si>
  <si>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</si>
  <si>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</si>
  <si>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</si>
  <si>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</si>
  <si>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</si>
  <si>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</si>
  <si>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</si>
  <si>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</si>
  <si>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</si>
  <si>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</si>
  <si>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</si>
  <si>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</si>
  <si>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</si>
  <si>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</si>
  <si>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</si>
  <si>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</si>
  <si>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</si>
  <si>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</si>
  <si>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</si>
  <si>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</si>
  <si>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</si>
  <si>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</si>
  <si>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</si>
  <si>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</si>
  <si>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</si>
  <si>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</si>
  <si>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</si>
  <si>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</si>
  <si>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</si>
  <si>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</si>
  <si>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</si>
  <si>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</si>
  <si>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</si>
  <si>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</si>
  <si>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</si>
  <si>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</si>
  <si>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</si>
  <si>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</si>
  <si>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</si>
  <si>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</si>
  <si>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</si>
  <si>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</si>
  <si>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</si>
  <si>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</si>
  <si>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</si>
  <si>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</si>
  <si>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</si>
  <si>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</si>
  <si>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</si>
  <si>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</si>
  <si>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</si>
  <si>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</si>
  <si>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</si>
  <si>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</si>
  <si>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</si>
  <si>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</si>
  <si>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</si>
  <si>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</si>
  <si>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</si>
  <si>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</si>
  <si>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</si>
  <si>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</si>
  <si>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</si>
  <si>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</si>
  <si>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</si>
  <si>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</si>
  <si>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</si>
  <si>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</si>
  <si>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</si>
  <si>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</si>
  <si>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</si>
  <si>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</si>
  <si>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</si>
  <si>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</si>
  <si>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</si>
  <si>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</si>
  <si>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</si>
  <si>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</si>
  <si>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</si>
  <si>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</si>
  <si>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</si>
  <si>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</si>
  <si>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</si>
  <si>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</si>
  <si>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</si>
  <si>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</si>
  <si>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</si>
  <si>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</si>
  <si>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</si>
  <si>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</si>
  <si>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</si>
  <si>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</si>
  <si>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</si>
  <si>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</si>
  <si>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</si>
  <si>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</si>
  <si>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</si>
  <si>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</si>
  <si>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</si>
  <si>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</si>
  <si>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</si>
  <si>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</si>
  <si>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</si>
  <si>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</si>
  <si>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</si>
  <si>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</si>
  <si>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</si>
  <si>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</si>
  <si>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</si>
  <si>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</si>
  <si>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</si>
  <si>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</si>
  <si>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</si>
  <si>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</si>
  <si>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</si>
  <si>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</si>
  <si>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</si>
  <si>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</si>
  <si>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</si>
  <si>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</si>
  <si>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</si>
  <si>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</si>
  <si>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</si>
  <si>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</si>
  <si>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</si>
  <si>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</si>
  <si>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</si>
  <si>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</si>
  <si>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</si>
  <si>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</si>
  <si>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</si>
  <si>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</si>
  <si>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</si>
  <si>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</si>
  <si>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</si>
  <si>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</si>
  <si>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</si>
  <si>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</si>
  <si>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</si>
  <si>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</si>
  <si>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</si>
  <si>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</si>
  <si>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</si>
  <si>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</si>
  <si>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</si>
  <si>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</si>
  <si>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</si>
  <si>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</si>
  <si>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</si>
  <si>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</si>
  <si>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</si>
  <si>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</si>
  <si>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</si>
  <si>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</si>
  <si>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</si>
  <si>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</si>
  <si>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</si>
  <si>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</si>
  <si>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</si>
  <si>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</si>
  <si>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</si>
  <si>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</si>
  <si>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</si>
  <si>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</si>
  <si>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</si>
  <si>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</si>
  <si>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</si>
  <si>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</si>
  <si>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</si>
  <si>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</si>
  <si>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</si>
  <si>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</si>
  <si>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</si>
  <si>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</si>
  <si>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</si>
  <si>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</si>
  <si>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</si>
  <si>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</si>
  <si>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</si>
  <si>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</si>
  <si>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</si>
  <si>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</si>
  <si>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</si>
  <si>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</si>
  <si>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</si>
  <si>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</si>
  <si>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</si>
  <si>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</si>
  <si>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</si>
  <si>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</si>
  <si>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</si>
  <si>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</si>
  <si>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</si>
  <si>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</si>
  <si>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</si>
  <si>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</si>
  <si>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</si>
  <si>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</si>
  <si>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</si>
  <si>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</si>
  <si>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</si>
  <si>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</si>
  <si>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</si>
  <si>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</si>
  <si>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</si>
  <si>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</si>
  <si>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</si>
  <si>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</si>
  <si>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</si>
  <si>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</si>
  <si>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</si>
  <si>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</si>
  <si>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</si>
  <si>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</si>
  <si>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</si>
  <si>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</si>
  <si>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</si>
  <si>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</si>
  <si>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</si>
  <si>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</si>
  <si>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</si>
  <si>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</si>
  <si>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</si>
  <si>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</si>
  <si>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</si>
  <si>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</si>
  <si>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</si>
  <si>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</si>
  <si>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</si>
  <si>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</si>
  <si>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</si>
  <si>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</si>
  <si>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</si>
  <si>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</si>
  <si>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</si>
  <si>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</si>
  <si>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</si>
  <si>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</si>
  <si>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</si>
  <si>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</si>
  <si>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</si>
  <si>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</si>
  <si>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</si>
  <si>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</si>
  <si>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</si>
  <si>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</si>
  <si>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</si>
  <si>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</si>
  <si>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</si>
  <si>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</si>
  <si>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</si>
  <si>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</si>
  <si>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</si>
  <si>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</si>
  <si>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</si>
  <si>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</si>
  <si>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</si>
  <si>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</si>
  <si>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</si>
  <si>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</si>
  <si>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</si>
  <si>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</si>
  <si>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</si>
  <si>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</si>
  <si>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</si>
  <si>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</si>
  <si>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</si>
  <si>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</si>
  <si>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</si>
  <si>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</si>
  <si>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</si>
  <si>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</si>
  <si>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</si>
  <si>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</si>
  <si>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</si>
  <si>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</si>
  <si>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</si>
  <si>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</si>
  <si>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</si>
  <si>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</si>
  <si>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</si>
  <si>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</si>
  <si>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</si>
  <si>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</si>
  <si>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</si>
  <si>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</si>
  <si>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</si>
  <si>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</si>
  <si>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</si>
  <si>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</si>
  <si>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</si>
  <si>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</si>
  <si>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</si>
  <si>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</si>
  <si>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</si>
  <si>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</si>
  <si>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</si>
  <si>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</si>
  <si>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</si>
  <si>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</si>
  <si>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</si>
  <si>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</si>
  <si>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</si>
  <si>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</si>
  <si>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</si>
  <si>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</si>
  <si>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</si>
  <si>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</si>
  <si>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</si>
  <si>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</si>
  <si>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</si>
  <si>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</si>
  <si>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</si>
  <si>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</si>
  <si>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</si>
  <si>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</si>
  <si>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</si>
  <si>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</si>
  <si>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</si>
  <si>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</si>
  <si>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</si>
  <si>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</si>
  <si>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</si>
  <si>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</si>
  <si>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</si>
  <si>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</si>
  <si>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</si>
  <si>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</si>
  <si>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</si>
  <si>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</si>
  <si>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</si>
  <si>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</si>
  <si>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</si>
  <si>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</si>
  <si>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</si>
  <si>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</si>
  <si>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</si>
  <si>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</si>
  <si>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</si>
  <si>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</si>
  <si>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</si>
  <si>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</si>
  <si>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</si>
  <si>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</si>
  <si>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</si>
  <si>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</si>
  <si>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</si>
  <si>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</si>
  <si>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</si>
  <si>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</si>
  <si>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</si>
  <si>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</si>
  <si>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</si>
  <si>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</si>
  <si>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</si>
  <si>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</si>
  <si>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</si>
  <si>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</si>
  <si>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</si>
  <si>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</si>
  <si>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</si>
  <si>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</si>
  <si>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</si>
  <si>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</si>
  <si>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</si>
  <si>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</si>
  <si>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</si>
  <si>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</si>
  <si>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</si>
  <si>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</si>
  <si>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</si>
  <si>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</si>
  <si>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</si>
  <si>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</si>
  <si>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</si>
  <si>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</si>
  <si>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</si>
  <si>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</si>
  <si>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</si>
  <si>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</si>
  <si>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</si>
  <si>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</si>
  <si>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</si>
  <si>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</si>
  <si>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</si>
  <si>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</si>
  <si>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</si>
  <si>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</si>
  <si>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</si>
  <si>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</si>
  <si>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</si>
  <si>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</si>
  <si>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</si>
  <si>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</si>
  <si>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</si>
  <si>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</si>
  <si>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</si>
  <si>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</si>
  <si>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</si>
  <si>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</si>
  <si>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</si>
  <si>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</si>
  <si>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</si>
  <si>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</si>
  <si>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</si>
  <si>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</si>
  <si>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</si>
  <si>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</si>
  <si>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</si>
  <si>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</si>
  <si>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</si>
  <si>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</si>
  <si>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</si>
  <si>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</si>
  <si>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</si>
  <si>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</si>
  <si>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</si>
  <si>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</si>
  <si>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</si>
  <si>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</si>
  <si>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</si>
  <si>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</si>
  <si>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</si>
  <si>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</si>
  <si>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</si>
  <si>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</si>
  <si>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</si>
  <si>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</si>
  <si>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</si>
  <si>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</si>
  <si>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</si>
  <si>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</si>
  <si>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</si>
  <si>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</si>
  <si>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</si>
  <si>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</si>
  <si>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</si>
  <si>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</si>
  <si>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</si>
  <si>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</si>
  <si>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</si>
  <si>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</si>
  <si>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</si>
  <si>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</si>
  <si>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</si>
  <si>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</si>
  <si>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</si>
  <si>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</si>
  <si>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</si>
  <si>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</si>
  <si>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</si>
  <si>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</si>
  <si>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</si>
  <si>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</si>
  <si>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</si>
  <si>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</si>
  <si>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</si>
  <si>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</si>
  <si>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</si>
  <si>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</si>
  <si>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</si>
  <si>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</si>
  <si>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</si>
  <si>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</si>
  <si>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</si>
  <si>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</si>
  <si>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</si>
  <si>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</si>
  <si>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</si>
  <si>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</si>
  <si>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</si>
  <si>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</si>
  <si>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</si>
  <si>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</si>
  <si>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</si>
  <si>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</si>
  <si>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</si>
  <si>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</si>
  <si>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</si>
  <si>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</si>
  <si>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</si>
  <si>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</si>
  <si>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</si>
  <si>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</si>
  <si>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</si>
  <si>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</si>
  <si>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</si>
  <si>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</si>
  <si>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</si>
  <si>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</si>
  <si>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</si>
  <si>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</si>
  <si>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</si>
  <si>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</si>
  <si>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</si>
  <si>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</si>
  <si>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</si>
  <si>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</si>
  <si>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</si>
  <si>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</si>
  <si>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</si>
  <si>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</si>
  <si>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</si>
  <si>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</si>
  <si>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</si>
  <si>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</si>
  <si>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</si>
  <si>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</si>
  <si>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</si>
  <si>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</si>
  <si>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</si>
  <si>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</si>
  <si>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</si>
  <si>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</si>
  <si>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</si>
  <si>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</si>
  <si>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</si>
  <si>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</si>
  <si>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</si>
  <si>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</si>
  <si>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</si>
  <si>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</si>
  <si>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</si>
  <si>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</si>
  <si>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</si>
  <si>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</si>
  <si>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</si>
  <si>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</si>
  <si>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</si>
  <si>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</si>
  <si>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</si>
  <si>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</si>
  <si>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</si>
  <si>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</si>
  <si>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</si>
  <si>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</si>
  <si>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</si>
  <si>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</si>
  <si>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</si>
  <si>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</si>
  <si>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</si>
  <si>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</si>
  <si>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</si>
  <si>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</si>
  <si>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</si>
  <si>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</si>
  <si>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</si>
  <si>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</si>
  <si>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</si>
  <si>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</si>
  <si>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</si>
  <si>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</si>
  <si>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</si>
  <si>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</si>
  <si>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</si>
  <si>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</si>
  <si>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</si>
  <si>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</si>
  <si>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</si>
  <si>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</si>
  <si>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</si>
  <si>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</si>
  <si>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</si>
  <si>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</si>
  <si>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</si>
  <si>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</si>
  <si>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</si>
  <si>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</si>
  <si>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</si>
  <si>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</si>
  <si>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</si>
  <si>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</si>
  <si>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</si>
  <si>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</si>
  <si>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</si>
  <si>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</si>
  <si>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</si>
  <si>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</si>
  <si>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</si>
  <si>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</si>
  <si>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</si>
  <si>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</si>
  <si>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</si>
  <si>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</si>
  <si>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</si>
  <si>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</si>
  <si>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</si>
  <si>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</si>
  <si>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</si>
  <si>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</si>
  <si>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</si>
  <si>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</si>
  <si>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</si>
  <si>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</si>
  <si>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</si>
  <si>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</si>
  <si>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</si>
  <si>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</si>
  <si>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</si>
  <si>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</si>
  <si>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</si>
  <si>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</si>
  <si>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</si>
  <si>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</si>
  <si>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</si>
  <si>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</si>
  <si>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</si>
  <si>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</si>
  <si>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</si>
  <si>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</si>
  <si>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</si>
  <si>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</si>
  <si>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</si>
  <si>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</si>
  <si>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</si>
  <si>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</si>
  <si>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</si>
  <si>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</si>
  <si>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</si>
  <si>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</si>
  <si>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</si>
  <si>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</si>
  <si>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</si>
  <si>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</si>
  <si>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</si>
  <si>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</si>
  <si>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</si>
  <si>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</si>
  <si>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</si>
  <si>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</si>
  <si>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</si>
  <si>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</si>
  <si>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</si>
  <si>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</si>
  <si>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</si>
  <si>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</si>
  <si>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</si>
  <si>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</si>
  <si>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</si>
  <si>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</si>
  <si>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</si>
  <si>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</si>
  <si>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</si>
  <si>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</si>
  <si>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</si>
  <si>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</si>
  <si>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</si>
  <si>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</si>
  <si>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</si>
  <si>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</si>
  <si>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</si>
  <si>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</si>
  <si>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</si>
  <si>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</si>
  <si>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</si>
  <si>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</si>
  <si>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</si>
  <si>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</si>
  <si>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</si>
  <si>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</si>
  <si>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</si>
  <si>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</si>
  <si>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</si>
  <si>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</si>
  <si>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</si>
  <si>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</si>
  <si>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</si>
  <si>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</si>
  <si>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</si>
  <si>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</si>
  <si>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</si>
  <si>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</si>
  <si>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</si>
  <si>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</si>
  <si>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</si>
  <si>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</si>
  <si>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</si>
  <si>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</si>
  <si>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</si>
  <si>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</si>
  <si>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</si>
  <si>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</si>
  <si>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</si>
  <si>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</si>
  <si>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</si>
  <si>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</si>
  <si>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</si>
  <si>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</si>
  <si>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</si>
  <si>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</si>
  <si>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</si>
  <si>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</si>
  <si>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</si>
  <si>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</si>
  <si>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</si>
  <si>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</si>
  <si>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</si>
  <si>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</si>
  <si>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</si>
  <si>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</si>
  <si>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</si>
  <si>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</si>
  <si>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</si>
  <si>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</si>
  <si>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</si>
  <si>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</si>
  <si>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</si>
  <si>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</si>
  <si>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</si>
  <si>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</si>
  <si>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</si>
  <si>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</si>
  <si>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</si>
  <si>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</si>
  <si>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</si>
  <si>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</si>
  <si>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</si>
  <si>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</si>
  <si>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</si>
  <si>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</si>
  <si>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</si>
  <si>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</si>
  <si>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</si>
  <si>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</si>
  <si>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</si>
  <si>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</si>
  <si>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</si>
  <si>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</si>
  <si>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</si>
  <si>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</si>
  <si>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</si>
  <si>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</si>
  <si>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</si>
  <si>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</si>
  <si>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</si>
  <si>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</si>
  <si>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</si>
  <si>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</si>
  <si>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</si>
  <si>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</si>
  <si>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</si>
  <si>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</si>
  <si>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</si>
  <si>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</si>
  <si>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</si>
  <si>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</si>
  <si>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</si>
  <si>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</si>
  <si>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</si>
  <si>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</si>
  <si>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</si>
  <si>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</si>
  <si>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</si>
  <si>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</si>
  <si>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</si>
  <si>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</si>
  <si>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</si>
  <si>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</si>
  <si>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</si>
  <si>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</si>
  <si>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</si>
  <si>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</si>
  <si>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</si>
  <si>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</si>
  <si>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</si>
  <si>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</si>
  <si>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</si>
  <si>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</si>
  <si>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</si>
  <si>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</si>
  <si>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</si>
  <si>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</si>
  <si>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</si>
  <si>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</si>
  <si>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</si>
  <si>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</si>
  <si>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</si>
  <si>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</si>
  <si>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</si>
  <si>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</si>
  <si>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</si>
  <si>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</si>
  <si>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</si>
  <si>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</si>
  <si>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</si>
  <si>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</si>
  <si>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</si>
  <si>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</si>
  <si>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</si>
  <si>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</si>
  <si>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</si>
  <si>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</si>
  <si>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</si>
  <si>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</si>
  <si>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</si>
  <si>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</si>
  <si>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</si>
  <si>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</si>
  <si>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</si>
  <si>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</si>
  <si>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</si>
  <si>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</si>
  <si>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</si>
  <si>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</si>
  <si>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</si>
  <si>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</si>
  <si>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</si>
  <si>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</si>
  <si>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</si>
  <si>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</si>
  <si>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</si>
  <si>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</si>
  <si>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</si>
  <si>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</si>
  <si>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</si>
  <si>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</si>
  <si>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</si>
  <si>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</si>
  <si>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</si>
  <si>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</si>
  <si>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</si>
  <si>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</si>
  <si>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</si>
  <si>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</si>
  <si>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</si>
  <si>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</si>
  <si>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</si>
  <si>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</si>
  <si>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</si>
  <si>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</si>
  <si>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</si>
  <si>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</si>
  <si>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</si>
  <si>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</si>
  <si>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</si>
  <si>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</si>
  <si>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</si>
  <si>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</si>
  <si>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</si>
  <si>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</si>
  <si>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</si>
  <si>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</si>
  <si>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</si>
  <si>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</si>
  <si>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</si>
  <si>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</si>
  <si>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</si>
  <si>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</si>
  <si>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</si>
  <si>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</si>
  <si>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</si>
  <si>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</si>
  <si>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</si>
  <si>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</si>
  <si>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</si>
  <si>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</si>
  <si>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</si>
  <si>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</si>
  <si>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</si>
  <si>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</si>
  <si>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</si>
  <si>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</si>
  <si>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</si>
  <si>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</si>
  <si>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</si>
  <si>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</si>
  <si>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</si>
  <si>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</si>
  <si>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</si>
  <si>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</si>
  <si>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</si>
  <si>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</si>
  <si>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</si>
  <si>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</si>
  <si>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</si>
  <si>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</si>
  <si>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</si>
  <si>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</si>
  <si>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</si>
  <si>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</si>
  <si>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</si>
  <si>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</si>
  <si>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</si>
  <si>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</si>
  <si>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</si>
  <si>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</si>
  <si>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</si>
  <si>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</si>
  <si>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</si>
  <si>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</si>
  <si>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</si>
  <si>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</si>
  <si>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</si>
  <si>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</si>
  <si>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</si>
  <si>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</si>
  <si>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</si>
  <si>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</si>
  <si>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</si>
  <si>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</si>
  <si>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</si>
  <si>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</si>
  <si>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</si>
  <si>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</si>
  <si>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</si>
  <si>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</si>
  <si>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</si>
  <si>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</si>
  <si>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</si>
  <si>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</si>
  <si>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</si>
  <si>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</si>
  <si>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</si>
  <si>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</si>
  <si>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</si>
  <si>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</si>
  <si>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</si>
  <si>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</si>
  <si>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</si>
  <si>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</si>
  <si>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</si>
  <si>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</si>
  <si>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</si>
  <si>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</si>
  <si>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</si>
  <si>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</si>
  <si>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</si>
  <si>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</si>
  <si>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</si>
  <si>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</si>
  <si>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</si>
  <si>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</si>
  <si>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</si>
  <si>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</si>
  <si>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</si>
  <si>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</si>
  <si>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</si>
  <si>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</si>
  <si>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</si>
  <si>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</si>
  <si>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</si>
  <si>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</si>
  <si>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</si>
  <si>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</si>
  <si>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</si>
  <si>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</si>
  <si>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</si>
  <si>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</si>
  <si>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</si>
  <si>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</si>
  <si>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</si>
  <si>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</si>
  <si>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</si>
  <si>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</si>
  <si>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</si>
  <si>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</si>
  <si>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</si>
  <si>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</si>
  <si>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</si>
  <si>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</si>
  <si>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</si>
  <si>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</si>
  <si>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</si>
  <si>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</si>
  <si>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</si>
  <si>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</si>
  <si>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</si>
  <si>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</si>
  <si>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</si>
  <si>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</si>
  <si>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</si>
  <si>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</si>
  <si>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</si>
  <si>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</si>
  <si>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</si>
  <si>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</si>
  <si>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</si>
  <si>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</si>
  <si>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</si>
  <si>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</si>
  <si>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</si>
  <si>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</si>
  <si>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</si>
  <si>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</si>
  <si>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</si>
  <si>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</si>
  <si>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</si>
  <si>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</si>
  <si>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</si>
  <si>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</si>
  <si>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</si>
  <si>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</si>
  <si>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</si>
  <si>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</si>
  <si>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</si>
  <si>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</si>
  <si>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</si>
  <si>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</si>
  <si>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</si>
  <si>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</si>
  <si>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</si>
  <si>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</si>
  <si>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</si>
  <si>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</si>
  <si>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</si>
  <si>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</si>
  <si>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</si>
  <si>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</si>
  <si>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</si>
  <si>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</si>
  <si>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</si>
  <si>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</si>
  <si>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</si>
  <si>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</si>
  <si>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</si>
  <si>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</si>
  <si>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</si>
  <si>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</si>
  <si>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</si>
  <si>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</si>
  <si>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</si>
  <si>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</si>
  <si>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</si>
  <si>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</si>
  <si>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</si>
  <si>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</si>
  <si>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</si>
  <si>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</si>
  <si>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</si>
  <si>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</si>
  <si>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</si>
  <si>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</si>
  <si>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</si>
  <si>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</si>
  <si>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</si>
  <si>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</si>
  <si>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</si>
  <si>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</si>
  <si>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</si>
  <si>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</si>
  <si>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</si>
  <si>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</si>
  <si>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</si>
  <si>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</si>
  <si>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</si>
  <si>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</si>
  <si>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</si>
  <si>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</si>
  <si>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</si>
  <si>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</si>
  <si>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</si>
  <si>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</si>
  <si>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</si>
  <si>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</si>
  <si>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</si>
  <si>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</si>
  <si>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</si>
  <si>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</si>
  <si>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</si>
  <si>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</si>
  <si>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</si>
  <si>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</si>
  <si>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</si>
  <si>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</si>
  <si>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</si>
  <si>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</si>
  <si>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</si>
  <si>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</si>
  <si>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</si>
  <si>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</si>
  <si>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</si>
  <si>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</si>
  <si>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</si>
  <si>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</si>
  <si>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</si>
  <si>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</si>
  <si>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</si>
  <si>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</si>
  <si>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</si>
  <si>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</si>
  <si>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</si>
  <si>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</si>
  <si>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</si>
  <si>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</si>
  <si>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</si>
  <si>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</si>
  <si>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</si>
  <si>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</si>
  <si>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</si>
  <si>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</si>
  <si>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</si>
  <si>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</si>
  <si>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</si>
  <si>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</si>
  <si>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</si>
  <si>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</si>
  <si>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</si>
  <si>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</si>
  <si>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</si>
  <si>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</si>
  <si>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</si>
  <si>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</si>
  <si>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</si>
  <si>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</si>
  <si>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</si>
  <si>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</si>
  <si>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</si>
  <si>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</si>
  <si>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</si>
  <si>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</si>
  <si>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</si>
  <si>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</si>
  <si>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</si>
  <si>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</si>
  <si>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</si>
  <si>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</si>
  <si>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</si>
  <si>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</si>
  <si>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</si>
  <si>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</si>
  <si>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</si>
  <si>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</si>
  <si>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</si>
  <si>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</si>
  <si>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</si>
  <si>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</si>
  <si>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</si>
  <si>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</si>
  <si>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</si>
  <si>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</si>
  <si>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</si>
  <si>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</si>
  <si>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</si>
  <si>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</si>
  <si>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</si>
  <si>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</si>
  <si>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</si>
  <si>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</si>
  <si>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</si>
  <si>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</si>
  <si>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</si>
  <si>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</si>
  <si>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</si>
  <si>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</si>
  <si>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</si>
  <si>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</si>
  <si>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</si>
  <si>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</si>
  <si>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</si>
  <si>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</si>
  <si>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</si>
  <si>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</si>
  <si>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</si>
  <si>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</si>
  <si>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</si>
  <si>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</si>
  <si>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</si>
  <si>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</si>
  <si>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</si>
  <si>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</si>
  <si>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</si>
  <si>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</si>
  <si>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</si>
  <si>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</si>
  <si>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</si>
  <si>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</si>
  <si>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</si>
  <si>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</si>
  <si>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</si>
  <si>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</si>
  <si>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</si>
  <si>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</si>
  <si>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</si>
  <si>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</si>
  <si>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</si>
  <si>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</si>
  <si>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</si>
  <si>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</si>
  <si>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</si>
  <si>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</si>
  <si>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</si>
  <si>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</si>
  <si>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</si>
  <si>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</si>
  <si>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</si>
  <si>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</si>
  <si>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</si>
  <si>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</si>
  <si>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</si>
  <si>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</si>
  <si>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</si>
  <si>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</si>
  <si>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</si>
  <si>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</si>
  <si>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</si>
  <si>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</si>
  <si>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</si>
  <si>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</si>
  <si>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</si>
  <si>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</si>
  <si>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</si>
  <si>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</si>
  <si>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</si>
  <si>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</si>
  <si>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</si>
  <si>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</si>
  <si>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</si>
  <si>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</si>
  <si>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</si>
  <si>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</si>
  <si>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</si>
  <si>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</si>
  <si>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</si>
  <si>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</si>
  <si>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</si>
  <si>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</si>
  <si>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</si>
  <si>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</si>
  <si>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</si>
  <si>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</si>
  <si>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</si>
  <si>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</si>
  <si>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</si>
  <si>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</si>
  <si>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</si>
  <si>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</si>
  <si>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</si>
  <si>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</si>
  <si>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</si>
  <si>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</si>
  <si>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</si>
  <si>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</si>
  <si>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</si>
  <si>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</si>
  <si>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</si>
  <si>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</si>
  <si>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</si>
  <si>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</si>
  <si>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</si>
  <si>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</si>
  <si>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</si>
  <si>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</si>
  <si>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</si>
  <si>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</si>
  <si>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</si>
  <si>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</si>
  <si>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</si>
  <si>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</si>
  <si>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</si>
  <si>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</si>
  <si>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</si>
  <si>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</si>
  <si>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</si>
  <si>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</si>
  <si>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</si>
  <si>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</si>
  <si>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</si>
  <si>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</si>
  <si>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</si>
  <si>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</si>
  <si>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</si>
  <si>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</si>
  <si>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</si>
  <si>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</si>
  <si>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</si>
  <si>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</si>
  <si>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</si>
  <si>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</si>
  <si>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</si>
  <si>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</si>
  <si>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</si>
  <si>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</si>
  <si>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</si>
  <si>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</si>
  <si>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</si>
  <si>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</si>
  <si>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</si>
  <si>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</si>
  <si>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</si>
  <si>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</si>
  <si>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</si>
  <si>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</si>
  <si>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</si>
  <si>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</si>
  <si>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</si>
  <si>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</si>
  <si>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</si>
  <si>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</si>
  <si>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</si>
  <si>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</si>
  <si>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</si>
  <si>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</si>
  <si>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</si>
  <si>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</si>
  <si>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</si>
  <si>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</si>
  <si>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</si>
  <si>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</si>
  <si>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</si>
  <si>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</si>
  <si>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</si>
  <si>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</si>
  <si>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</si>
  <si>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</si>
  <si>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</si>
  <si>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</si>
  <si>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</si>
  <si>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</si>
  <si>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</si>
  <si>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</si>
  <si>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</si>
  <si>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</si>
  <si>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</si>
  <si>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</si>
  <si>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</si>
  <si>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</si>
  <si>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</si>
  <si>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</si>
  <si>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</si>
  <si>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</si>
  <si>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</si>
  <si>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</si>
  <si>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</si>
  <si>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</si>
  <si>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</si>
  <si>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</si>
  <si>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</si>
  <si>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</si>
  <si>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</si>
  <si>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</si>
  <si>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</si>
  <si>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</si>
  <si>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</si>
  <si>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</si>
  <si>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</si>
  <si>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</si>
  <si>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</si>
  <si>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</si>
  <si>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</si>
  <si>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</si>
  <si>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</si>
  <si>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</si>
  <si>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</si>
  <si>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</si>
  <si>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</si>
  <si>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</si>
  <si>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</si>
  <si>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</si>
  <si>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</si>
  <si>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</si>
  <si>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</si>
  <si>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</si>
  <si>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</si>
  <si>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</si>
  <si>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</si>
  <si>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</si>
  <si>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</si>
  <si>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</si>
  <si>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</si>
  <si>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</si>
  <si>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</si>
  <si>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</si>
  <si>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</si>
  <si>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</si>
  <si>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</si>
  <si>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</si>
  <si>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</si>
  <si>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</si>
  <si>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</si>
  <si>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</si>
  <si>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</si>
  <si>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</si>
  <si>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</si>
  <si>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</si>
  <si>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</si>
  <si>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</si>
  <si>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</si>
  <si>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</si>
  <si>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</si>
  <si>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</si>
  <si>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</si>
  <si>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</si>
  <si>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</si>
  <si>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</si>
  <si>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</si>
  <si>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</si>
  <si>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</si>
  <si>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</si>
  <si>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</si>
  <si>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</si>
  <si>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</si>
  <si>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</si>
  <si>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</si>
  <si>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</si>
  <si>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</si>
  <si>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</si>
  <si>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</si>
  <si>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</si>
  <si>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</si>
  <si>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</si>
  <si>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</si>
  <si>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</si>
  <si>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</si>
  <si>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</si>
  <si>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</si>
  <si>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</si>
  <si>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</si>
  <si>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</si>
  <si>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</si>
  <si>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</si>
  <si>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</si>
  <si>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</si>
  <si>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</si>
  <si>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</si>
  <si>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</si>
  <si>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</si>
  <si>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</si>
  <si>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</si>
  <si>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</si>
  <si>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</si>
  <si>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</si>
  <si>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</si>
  <si>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</si>
  <si>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</si>
  <si>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</si>
  <si>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</si>
  <si>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</si>
  <si>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</si>
  <si>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</si>
  <si>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</si>
  <si>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</si>
  <si>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</si>
  <si>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</si>
  <si>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</si>
  <si>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</si>
  <si>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</si>
  <si>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</si>
  <si>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</si>
  <si>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</si>
  <si>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</si>
  <si>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</si>
  <si>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</si>
  <si>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</si>
  <si>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</si>
  <si>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</si>
  <si>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</si>
  <si>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</si>
  <si>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</si>
  <si>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</si>
  <si>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</si>
  <si>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</si>
  <si>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</si>
  <si>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</si>
  <si>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</si>
  <si>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</si>
  <si>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</si>
  <si>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</si>
  <si>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</si>
  <si>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</si>
  <si>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</si>
  <si>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</si>
  <si>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</si>
  <si>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</si>
  <si>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</si>
  <si>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</si>
  <si>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</si>
  <si>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</si>
  <si>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</si>
  <si>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</si>
  <si>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</si>
  <si>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</si>
  <si>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</si>
  <si>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</si>
  <si>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</si>
  <si>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</si>
  <si>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</si>
  <si>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</si>
  <si>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</si>
  <si>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</si>
  <si>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</si>
  <si>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</si>
  <si>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</si>
  <si>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</si>
  <si>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</si>
  <si>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</si>
  <si>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</si>
  <si>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</si>
  <si>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</si>
  <si>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</si>
  <si>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</si>
  <si>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</si>
  <si>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</si>
  <si>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</si>
  <si>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</si>
  <si>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</si>
  <si>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</si>
  <si>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</si>
  <si>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</si>
  <si>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</si>
  <si>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</si>
  <si>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</si>
  <si>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</si>
  <si>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</si>
  <si>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</si>
  <si>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</si>
  <si>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</si>
  <si>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</si>
  <si>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</si>
  <si>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</si>
  <si>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</si>
  <si>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</si>
  <si>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</si>
  <si>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</si>
  <si>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</si>
  <si>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</si>
  <si>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</si>
  <si>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</si>
  <si>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</si>
  <si>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</si>
  <si>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</si>
  <si>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</si>
  <si>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</si>
  <si>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</si>
  <si>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</si>
  <si>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</si>
  <si>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</si>
  <si>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</si>
  <si>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</si>
  <si>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</si>
  <si>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</si>
  <si>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</si>
  <si>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</si>
  <si>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</si>
  <si>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</si>
  <si>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</si>
  <si>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</si>
  <si>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</si>
  <si>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</si>
  <si>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</si>
  <si>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</si>
  <si>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</si>
  <si>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</si>
  <si>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</si>
  <si>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</si>
  <si>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</si>
  <si>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</si>
  <si>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</si>
  <si>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</si>
  <si>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</si>
  <si>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</si>
  <si>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</si>
  <si>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</si>
  <si>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</si>
  <si>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</si>
  <si>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</si>
  <si>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</si>
  <si>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</si>
  <si>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</si>
  <si>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</si>
  <si>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</si>
  <si>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</si>
  <si>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</si>
  <si>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</si>
  <si>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</si>
  <si>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</si>
  <si>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</si>
  <si>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</si>
  <si>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</si>
  <si>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</si>
  <si>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</si>
  <si>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</si>
  <si>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</si>
  <si>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</si>
  <si>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</si>
  <si>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</si>
  <si>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</si>
  <si>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</si>
  <si>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</si>
  <si>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</si>
  <si>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</si>
  <si>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</si>
  <si>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</si>
  <si>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</si>
  <si>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</si>
  <si>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</si>
  <si>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</si>
  <si>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</si>
  <si>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</si>
  <si>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</si>
  <si>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</si>
  <si>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</si>
  <si>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</si>
  <si>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</si>
  <si>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</si>
  <si>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</si>
  <si>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</si>
  <si>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</si>
  <si>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</si>
  <si>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</si>
  <si>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</si>
  <si>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</si>
  <si>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</si>
  <si>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</si>
  <si>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</si>
  <si>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</si>
  <si>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</si>
  <si>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</si>
  <si>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</si>
  <si>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</si>
  <si>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</si>
  <si>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</si>
  <si>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</si>
  <si>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</si>
  <si>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</si>
  <si>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</si>
  <si>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</si>
  <si>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</si>
  <si>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</si>
  <si>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</si>
  <si>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</si>
  <si>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</si>
  <si>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</si>
  <si>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</si>
  <si>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</si>
  <si>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</si>
  <si>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</si>
  <si>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</si>
  <si>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</si>
  <si>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</si>
  <si>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</si>
  <si>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</si>
  <si>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</si>
  <si>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</si>
  <si>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</si>
  <si>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</si>
  <si>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</si>
  <si>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</si>
  <si>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</si>
  <si>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</si>
  <si>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</si>
  <si>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</si>
  <si>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</si>
  <si>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</si>
  <si>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</si>
  <si>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</si>
  <si>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</si>
  <si>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</si>
  <si>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</si>
  <si>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</si>
  <si>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</si>
  <si>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</si>
  <si>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</si>
  <si>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</si>
  <si>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</si>
  <si>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</si>
  <si>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</si>
  <si>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</si>
  <si>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</si>
  <si>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</si>
  <si>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</si>
  <si>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</si>
  <si>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</si>
  <si>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</si>
  <si>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</si>
  <si>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</si>
  <si>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</si>
  <si>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</si>
  <si>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</si>
  <si>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</si>
  <si>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</si>
  <si>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</si>
  <si>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</si>
  <si>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</si>
  <si>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</si>
  <si>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</si>
  <si>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</si>
  <si>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</si>
  <si>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</si>
  <si>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</si>
  <si>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</si>
  <si>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</si>
  <si>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</si>
  <si>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</si>
  <si>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</si>
  <si>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</si>
  <si>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</si>
  <si>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</si>
  <si>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</si>
  <si>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</si>
  <si>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</si>
  <si>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</si>
  <si>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</si>
  <si>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</si>
  <si>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</si>
  <si>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</si>
  <si>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</si>
  <si>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</si>
  <si>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</si>
  <si>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</si>
  <si>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</si>
  <si>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</si>
  <si>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</si>
  <si>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</si>
  <si>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</si>
  <si>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</si>
  <si>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</si>
  <si>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</si>
  <si>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</si>
  <si>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</si>
  <si>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</si>
  <si>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</si>
  <si>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</si>
  <si>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</si>
  <si>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</si>
  <si>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</si>
  <si>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</si>
  <si>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</si>
  <si>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</si>
  <si>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</si>
  <si>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</si>
  <si>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</si>
  <si>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</si>
  <si>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</si>
  <si>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</si>
  <si>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</si>
  <si>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</si>
  <si>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</si>
  <si>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</si>
  <si>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</si>
  <si>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</si>
  <si>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</si>
  <si>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</si>
  <si>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</si>
  <si>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</si>
  <si>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</si>
  <si>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</si>
  <si>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</si>
  <si>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</si>
  <si>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</si>
  <si>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</si>
  <si>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</si>
  <si>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</si>
  <si>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</si>
  <si>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</si>
  <si>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</si>
  <si>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</si>
  <si>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</si>
  <si>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</si>
  <si>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</si>
  <si>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</si>
  <si>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</si>
  <si>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</si>
  <si>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</si>
  <si>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</si>
  <si>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</si>
  <si>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</si>
  <si>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</si>
  <si>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</si>
  <si>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</si>
  <si>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</si>
  <si>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</si>
  <si>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</si>
  <si>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</si>
  <si>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</si>
  <si>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</si>
  <si>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</si>
  <si>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</si>
  <si>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</si>
  <si>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</si>
  <si>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</si>
  <si>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</si>
  <si>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</si>
  <si>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</si>
  <si>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</si>
  <si>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</si>
  <si>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</si>
  <si>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</si>
  <si>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</si>
  <si>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</si>
  <si>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</si>
  <si>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</si>
  <si>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</si>
  <si>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</si>
  <si>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</si>
  <si>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</si>
  <si>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</si>
  <si>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</si>
  <si>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</si>
  <si>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</si>
  <si>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</si>
  <si>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</si>
  <si>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</si>
  <si>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</si>
  <si>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</si>
  <si>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</si>
  <si>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</si>
  <si>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</si>
  <si>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</si>
  <si>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</si>
  <si>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</si>
  <si>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</si>
  <si>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</si>
  <si>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</si>
  <si>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</si>
  <si>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</si>
  <si>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</si>
  <si>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</si>
  <si>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</si>
  <si>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</si>
  <si>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</si>
  <si>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</si>
  <si>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</si>
  <si>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</si>
  <si>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</si>
  <si>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</si>
  <si>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</si>
  <si>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</si>
  <si>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</si>
  <si>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</si>
  <si>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</si>
  <si>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</si>
  <si>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</si>
  <si>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</si>
  <si>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</si>
  <si>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</si>
  <si>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</si>
  <si>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</si>
  <si>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</si>
  <si>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</si>
  <si>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</si>
  <si>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</si>
  <si>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</si>
  <si>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</si>
  <si>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</si>
  <si>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</si>
  <si>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</si>
  <si>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</si>
  <si>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</si>
  <si>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</si>
  <si>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</si>
  <si>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</si>
  <si>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</si>
  <si>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</si>
  <si>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</si>
  <si>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</si>
  <si>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</si>
  <si>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</si>
  <si>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</si>
  <si>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</si>
  <si>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</si>
  <si>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</si>
  <si>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</si>
  <si>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</si>
  <si>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</si>
  <si>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</si>
  <si>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</si>
  <si>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</si>
  <si>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</si>
  <si>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</si>
  <si>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</si>
  <si>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</si>
  <si>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</si>
  <si>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</si>
  <si>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</si>
  <si>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</si>
  <si>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</si>
  <si>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</si>
  <si>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</si>
  <si>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</si>
  <si>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</si>
  <si>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</si>
  <si>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</si>
  <si>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</si>
  <si>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</si>
  <si>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</si>
  <si>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</si>
  <si>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</si>
  <si>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</si>
  <si>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</si>
  <si>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</si>
  <si>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</si>
  <si>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</si>
  <si>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</si>
  <si>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</si>
  <si>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</si>
  <si>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</si>
  <si>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</si>
  <si>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</si>
  <si>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</si>
  <si>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</si>
  <si>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</si>
  <si>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</si>
  <si>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</si>
  <si>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</si>
  <si>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</si>
  <si>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</si>
  <si>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</si>
  <si>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</si>
  <si>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</si>
  <si>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</si>
  <si>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</si>
  <si>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</si>
  <si>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</si>
  <si>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</si>
  <si>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</si>
  <si>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</si>
  <si>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</si>
  <si>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</si>
  <si>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</si>
  <si>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</si>
  <si>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</si>
  <si>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</si>
  <si>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</si>
  <si>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</si>
  <si>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</si>
  <si>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</si>
  <si>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</si>
  <si>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</si>
  <si>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</si>
  <si>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</si>
  <si>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</si>
  <si>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</si>
  <si>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</si>
  <si>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</si>
  <si>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</si>
  <si>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</si>
  <si>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</si>
  <si>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</si>
  <si>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</si>
  <si>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</si>
  <si>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</si>
  <si>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</si>
  <si>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</si>
  <si>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</si>
  <si>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</si>
  <si>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</si>
  <si>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</si>
  <si>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</si>
  <si>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</si>
  <si>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</si>
  <si>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</si>
  <si>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</si>
  <si>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</si>
  <si>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</si>
  <si>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</si>
  <si>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</si>
  <si>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</si>
  <si>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</si>
  <si>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</si>
  <si>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</si>
  <si>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</si>
  <si>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</si>
  <si>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</si>
  <si>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</si>
  <si>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</si>
  <si>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</si>
  <si>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</si>
  <si>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</si>
  <si>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</si>
  <si>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</si>
  <si>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</si>
  <si>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</si>
  <si>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</si>
  <si>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</si>
  <si>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</si>
  <si>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</si>
  <si>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</si>
  <si>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</si>
  <si>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</si>
  <si>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</si>
  <si>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</si>
  <si>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</si>
  <si>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</si>
  <si>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</si>
  <si>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</si>
  <si>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</si>
  <si>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</si>
  <si>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</si>
  <si>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</si>
  <si>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</si>
  <si>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</si>
  <si>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</si>
  <si>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</si>
  <si>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</si>
  <si>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</si>
  <si>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</si>
  <si>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</si>
  <si>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</si>
  <si>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</si>
  <si>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</si>
  <si>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</si>
  <si>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</si>
  <si>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</si>
  <si>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</si>
  <si>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</si>
  <si>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</si>
  <si>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</si>
  <si>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</si>
  <si>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</si>
  <si>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</si>
  <si>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</si>
  <si>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</si>
  <si>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</si>
  <si>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</si>
  <si>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</si>
  <si>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</si>
  <si>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</si>
  <si>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</si>
  <si>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</si>
  <si>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</si>
  <si>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</si>
  <si>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</si>
  <si>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</si>
  <si>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</si>
  <si>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</si>
  <si>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</si>
  <si>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</si>
  <si>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</si>
  <si>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</si>
  <si>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</si>
  <si>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</si>
  <si>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</si>
  <si>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</si>
  <si>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</si>
  <si>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</si>
  <si>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</si>
  <si>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</si>
  <si>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</si>
  <si>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</si>
  <si>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</si>
  <si>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</si>
  <si>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</si>
  <si>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</si>
  <si>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</si>
  <si>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</si>
  <si>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</si>
  <si>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</si>
  <si>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</si>
  <si>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</si>
  <si>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</si>
  <si>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</si>
  <si>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</si>
  <si>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</si>
  <si>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</si>
  <si>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</si>
  <si>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</si>
  <si>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</si>
  <si>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</si>
  <si>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</si>
  <si>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</si>
  <si>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</si>
  <si>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</si>
  <si>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</si>
  <si>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</si>
  <si>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</si>
  <si>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</si>
  <si>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</si>
  <si>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</si>
  <si>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</si>
  <si>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</si>
  <si>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</si>
  <si>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</si>
  <si>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</si>
  <si>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</si>
  <si>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</si>
  <si>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</si>
  <si>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</si>
  <si>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</si>
  <si>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</si>
  <si>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</si>
  <si>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</si>
  <si>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</si>
  <si>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</si>
  <si>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</si>
  <si>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</si>
  <si>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</si>
  <si>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</si>
  <si>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</si>
  <si>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</si>
  <si>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</si>
  <si>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</si>
  <si>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</si>
  <si>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</si>
  <si>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</si>
  <si>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</si>
  <si>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</si>
  <si>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</si>
  <si>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</si>
  <si>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</si>
  <si>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</si>
  <si>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</si>
  <si>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</si>
  <si>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</si>
  <si>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</si>
  <si>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</si>
  <si>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</si>
  <si>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</si>
  <si>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</si>
  <si>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</si>
  <si>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</si>
  <si>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</si>
  <si>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</si>
  <si>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</si>
  <si>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</si>
  <si>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</si>
  <si>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</si>
  <si>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</si>
  <si>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</si>
  <si>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</si>
  <si>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</si>
  <si>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</si>
  <si>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</si>
  <si>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</si>
  <si>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</si>
  <si>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</si>
  <si>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</si>
  <si>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</si>
  <si>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</si>
  <si>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</si>
  <si>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</si>
  <si>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</si>
  <si>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</si>
  <si>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</si>
  <si>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</si>
  <si>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</si>
  <si>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</si>
  <si>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</si>
  <si>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</si>
  <si>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</si>
  <si>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</si>
  <si>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</si>
  <si>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</si>
  <si>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</si>
  <si>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</si>
  <si>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</si>
  <si>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</si>
  <si>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</si>
  <si>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</si>
  <si>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</si>
  <si>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</si>
  <si>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</si>
  <si>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</si>
  <si>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</si>
  <si>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</si>
  <si>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</si>
  <si>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</si>
  <si>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</si>
  <si>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</si>
  <si>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</si>
  <si>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</si>
  <si>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</si>
  <si>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</si>
  <si>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</si>
  <si>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</si>
  <si>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</si>
  <si>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</si>
  <si>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</si>
  <si>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</si>
  <si>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</si>
  <si>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</si>
  <si>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</si>
  <si>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</si>
  <si>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</si>
  <si>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</si>
  <si>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</si>
  <si>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</si>
  <si>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</si>
  <si>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</si>
  <si>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</si>
  <si>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</si>
  <si>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</si>
  <si>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</si>
  <si>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</si>
  <si>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</si>
  <si>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</si>
  <si>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</si>
  <si>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</si>
  <si>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</si>
  <si>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</si>
  <si>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</si>
  <si>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</si>
  <si>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</si>
  <si>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</si>
  <si>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</si>
  <si>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</si>
  <si>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</si>
  <si>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</si>
  <si>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</si>
  <si>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</si>
  <si>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</si>
  <si>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</si>
  <si>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</si>
  <si>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</si>
  <si>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</si>
  <si>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</si>
  <si>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</si>
  <si>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</si>
  <si>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</si>
  <si>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</si>
  <si>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</si>
  <si>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</si>
  <si>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</si>
  <si>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</si>
  <si>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</si>
  <si>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</si>
  <si>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</si>
  <si>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</si>
  <si>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</si>
  <si>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</si>
  <si>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</si>
  <si>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</si>
  <si>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</si>
  <si>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</si>
  <si>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</si>
  <si>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</si>
  <si>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</si>
  <si>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</si>
  <si>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</si>
  <si>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</si>
  <si>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</si>
  <si>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</si>
  <si>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</si>
  <si>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</si>
  <si>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</si>
  <si>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</si>
  <si>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</si>
  <si>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</si>
  <si>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</si>
  <si>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</si>
  <si>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</si>
  <si>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</si>
  <si>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</si>
  <si>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</si>
  <si>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</si>
  <si>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</si>
  <si>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</si>
  <si>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</si>
  <si>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</si>
  <si>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</si>
  <si>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</si>
  <si>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</si>
  <si>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</si>
  <si>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</si>
  <si>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</si>
  <si>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</si>
  <si>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</si>
  <si>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</si>
  <si>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</si>
  <si>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</si>
  <si>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</si>
  <si>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</si>
  <si>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</si>
  <si>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</si>
  <si>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</si>
  <si>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</si>
  <si>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</si>
  <si>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</si>
  <si>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</si>
  <si>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</si>
  <si>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</si>
  <si>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</si>
  <si>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</si>
  <si>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</si>
  <si>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</si>
  <si>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</si>
  <si>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</si>
  <si>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</si>
  <si>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</si>
  <si>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</si>
  <si>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</si>
  <si>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</si>
  <si>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</si>
  <si>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</si>
  <si>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</si>
  <si>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</si>
  <si>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</si>
  <si>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</si>
  <si>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</si>
  <si>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</si>
  <si>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</si>
  <si>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</si>
  <si>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</si>
  <si>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</si>
  <si>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</si>
  <si>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</si>
  <si>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</si>
  <si>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</si>
  <si>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</si>
  <si>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</si>
  <si>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</si>
  <si>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</si>
  <si>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</si>
  <si>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</si>
  <si>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</si>
  <si>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</si>
  <si>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</si>
  <si>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</si>
  <si>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</si>
  <si>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</si>
  <si>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</si>
  <si>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</si>
  <si>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</si>
  <si>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</si>
  <si>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</si>
  <si>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</si>
  <si>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</si>
  <si>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</si>
  <si>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</si>
  <si>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</si>
  <si>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</si>
  <si>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</si>
  <si>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</si>
  <si>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</si>
  <si>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</si>
  <si>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</si>
  <si>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</si>
  <si>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</si>
  <si>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</si>
  <si>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</si>
  <si>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</si>
  <si>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</si>
  <si>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</si>
  <si>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</si>
  <si>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</si>
  <si>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</si>
  <si>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</si>
  <si>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</si>
  <si>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</si>
  <si>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</si>
  <si>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</si>
  <si>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</si>
  <si>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</si>
  <si>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</si>
  <si>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</si>
  <si>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</si>
  <si>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</si>
  <si>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</si>
  <si>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</si>
  <si>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</si>
  <si>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</si>
  <si>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</si>
  <si>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</si>
  <si>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</si>
  <si>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</si>
  <si>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</si>
  <si>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</si>
  <si>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</si>
  <si>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</si>
  <si>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</si>
  <si>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</si>
  <si>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</si>
  <si>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</si>
  <si>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</si>
  <si>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</si>
  <si>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</si>
  <si>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</si>
  <si>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</si>
  <si>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</si>
  <si>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</si>
  <si>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</si>
  <si>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</si>
  <si>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</si>
  <si>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</si>
  <si>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</si>
  <si>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</si>
  <si>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</si>
  <si>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</si>
  <si>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</si>
  <si>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</si>
  <si>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</si>
  <si>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</si>
  <si>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</si>
  <si>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</si>
  <si>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</si>
  <si>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</si>
  <si>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</si>
  <si>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</si>
  <si>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</si>
  <si>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</si>
  <si>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</si>
  <si>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</si>
  <si>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</si>
  <si>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</si>
  <si>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</si>
  <si>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</si>
  <si>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</si>
  <si>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</si>
  <si>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</si>
  <si>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</si>
  <si>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</si>
  <si>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</si>
  <si>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</si>
  <si>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</si>
  <si>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</si>
  <si>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</si>
  <si>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</si>
  <si>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</si>
  <si>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</si>
  <si>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</si>
  <si>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</si>
  <si>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</si>
  <si>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</si>
  <si>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</si>
  <si>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</si>
  <si>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</si>
  <si>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</si>
  <si>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</si>
  <si>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</si>
  <si>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</si>
  <si>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</si>
  <si>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</si>
  <si>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</si>
  <si>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</si>
  <si>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</si>
  <si>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</si>
  <si>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</si>
  <si>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</si>
  <si>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</si>
  <si>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</si>
  <si>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</si>
  <si>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</si>
  <si>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</si>
  <si>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</si>
  <si>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</si>
  <si>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</si>
  <si>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</si>
  <si>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</si>
  <si>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</si>
  <si>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</si>
  <si>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</si>
  <si>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</si>
  <si>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</si>
  <si>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</si>
  <si>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</si>
  <si>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</si>
  <si>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</si>
  <si>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</si>
  <si>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</si>
  <si>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</si>
  <si>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</si>
  <si>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</si>
  <si>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</si>
  <si>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</si>
  <si>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</si>
  <si>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</si>
  <si>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</si>
  <si>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</si>
  <si>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</si>
  <si>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</si>
  <si>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</si>
  <si>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</si>
  <si>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</si>
  <si>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</si>
  <si>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</si>
  <si>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</si>
  <si>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</si>
  <si>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</si>
  <si>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</si>
  <si>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</si>
  <si>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</si>
  <si>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</si>
  <si>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</si>
  <si>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</si>
  <si>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</si>
  <si>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</si>
  <si>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</si>
  <si>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</si>
  <si>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</si>
  <si>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</si>
  <si>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</si>
  <si>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</si>
  <si>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</si>
  <si>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</si>
  <si>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</si>
  <si>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</si>
  <si>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</si>
  <si>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</si>
  <si>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</si>
  <si>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</si>
  <si>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</si>
  <si>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</si>
  <si>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</si>
  <si>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</si>
  <si>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</si>
  <si>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</si>
  <si>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</si>
  <si>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</si>
  <si>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</si>
  <si>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</si>
  <si>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</si>
  <si>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</si>
  <si>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</si>
  <si>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</si>
  <si>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</si>
  <si>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</si>
  <si>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</si>
  <si>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</si>
  <si>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</si>
  <si>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</si>
  <si>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</si>
  <si>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</si>
  <si>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</si>
  <si>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</si>
  <si>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</si>
  <si>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</si>
  <si>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</si>
  <si>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</si>
  <si>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</si>
  <si>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</si>
  <si>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</si>
  <si>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</si>
  <si>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</si>
  <si>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</si>
  <si>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</si>
  <si>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</si>
  <si>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</si>
  <si>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</si>
  <si>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</si>
  <si>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</si>
  <si>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</si>
  <si>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</si>
  <si>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</si>
  <si>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</si>
  <si>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</si>
  <si>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</si>
  <si>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</si>
  <si>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</si>
  <si>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</si>
  <si>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</si>
  <si>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</si>
  <si>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</si>
  <si>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</si>
  <si>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</si>
  <si>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</si>
  <si>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</si>
  <si>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</si>
  <si>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</si>
  <si>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</si>
  <si>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</si>
  <si>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</si>
  <si>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</si>
  <si>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</si>
  <si>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</si>
  <si>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</si>
  <si>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</si>
  <si>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</si>
  <si>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</si>
  <si>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</si>
  <si>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</si>
  <si>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</si>
  <si>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</si>
  <si>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</si>
  <si>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</si>
  <si>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</si>
  <si>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</si>
  <si>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</si>
  <si>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</si>
  <si>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</si>
  <si>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</si>
  <si>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</si>
  <si>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</si>
  <si>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</si>
  <si>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</si>
  <si>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</si>
  <si>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</si>
  <si>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</si>
  <si>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</si>
  <si>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</si>
  <si>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</si>
  <si>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</si>
  <si>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</si>
  <si>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</si>
  <si>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</si>
  <si>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</si>
  <si>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</si>
  <si>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</si>
  <si>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</si>
  <si>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</si>
  <si>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</si>
  <si>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</si>
  <si>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</si>
  <si>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</si>
  <si>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</si>
  <si>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</si>
  <si>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</si>
  <si>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</si>
  <si>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</si>
  <si>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</si>
  <si>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</si>
  <si>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</si>
  <si>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</si>
  <si>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</si>
  <si>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</si>
  <si>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</si>
  <si>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</si>
  <si>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</si>
  <si>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</si>
  <si>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</si>
  <si>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</si>
  <si>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</si>
  <si>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</si>
  <si>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</si>
  <si>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</si>
  <si>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</si>
  <si>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</si>
  <si>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</si>
  <si>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</si>
  <si>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</si>
  <si>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</si>
  <si>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</si>
  <si>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</si>
  <si>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</si>
  <si>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</si>
  <si>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</si>
  <si>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</si>
  <si>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</si>
  <si>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</si>
  <si>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</si>
  <si>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</si>
  <si>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</si>
  <si>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</si>
  <si>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</si>
  <si>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</si>
  <si>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</si>
  <si>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</si>
  <si>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</si>
  <si>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</si>
  <si>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</si>
  <si>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</si>
  <si>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</si>
  <si>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</si>
  <si>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</si>
  <si>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</si>
  <si>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</si>
  <si>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</si>
  <si>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</si>
  <si>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</si>
  <si>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</si>
  <si>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</si>
  <si>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</si>
  <si>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</si>
  <si>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</si>
  <si>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</si>
  <si>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</si>
  <si>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</si>
  <si>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</si>
  <si>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</si>
  <si>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</si>
  <si>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</si>
  <si>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</si>
  <si>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</si>
  <si>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</si>
  <si>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</si>
  <si>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</si>
  <si>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</si>
  <si>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</si>
  <si>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</si>
  <si>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</si>
  <si>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</si>
  <si>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</si>
  <si>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</si>
  <si>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</si>
  <si>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</si>
  <si>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</si>
  <si>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</si>
  <si>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</si>
  <si>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</si>
  <si>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</si>
  <si>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</si>
  <si>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</si>
  <si>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</si>
  <si>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</si>
  <si>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</si>
  <si>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</si>
  <si>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</si>
  <si>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</si>
  <si>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</si>
  <si>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</si>
  <si>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</si>
  <si>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</si>
  <si>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</si>
  <si>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</si>
  <si>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</si>
  <si>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</si>
  <si>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</si>
  <si>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</si>
  <si>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</si>
  <si>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</si>
  <si>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</si>
  <si>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</si>
  <si>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</si>
  <si>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</si>
  <si>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</si>
  <si>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</si>
  <si>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</si>
  <si>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</si>
  <si>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</si>
  <si>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</si>
  <si>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</si>
  <si>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</si>
  <si>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</si>
  <si>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</si>
  <si>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</si>
  <si>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</si>
  <si>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</si>
  <si>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</si>
  <si>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</si>
  <si>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</si>
  <si>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</si>
  <si>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</si>
  <si>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</si>
  <si>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</si>
  <si>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</si>
  <si>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</si>
  <si>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</si>
  <si>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</si>
  <si>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</si>
  <si>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</si>
  <si>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</si>
  <si>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</si>
  <si>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</si>
  <si>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</si>
  <si>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</si>
  <si>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</si>
  <si>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</si>
  <si>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</si>
  <si>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</si>
  <si>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</si>
  <si>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</si>
  <si>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</si>
  <si>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</si>
  <si>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</si>
  <si>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</si>
  <si>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</si>
  <si>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</si>
  <si>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</si>
  <si>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</si>
  <si>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</si>
  <si>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</si>
  <si>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</si>
  <si>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</si>
  <si>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</si>
  <si>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</si>
  <si>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</si>
  <si>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</si>
  <si>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</si>
  <si>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</si>
  <si>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</si>
  <si>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</si>
  <si>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</si>
  <si>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</si>
  <si>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</si>
  <si>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</si>
  <si>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</si>
  <si>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</si>
  <si>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</si>
  <si>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</si>
  <si>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</si>
  <si>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</si>
  <si>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</si>
  <si>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</si>
  <si>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</si>
  <si>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</si>
  <si>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</si>
  <si>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</si>
  <si>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</si>
  <si>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</si>
  <si>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</si>
  <si>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</si>
  <si>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</si>
  <si>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</si>
  <si>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</si>
  <si>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</si>
  <si>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</si>
  <si>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</si>
  <si>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</si>
  <si>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</si>
  <si>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</si>
  <si>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</si>
  <si>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</si>
  <si>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</si>
  <si>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</si>
  <si>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</si>
  <si>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</si>
  <si>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</si>
  <si>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</si>
  <si>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</si>
  <si>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</si>
  <si>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</si>
  <si>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</si>
  <si>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</si>
  <si>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</si>
  <si>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</si>
  <si>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</si>
  <si>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</si>
  <si>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</si>
  <si>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</si>
  <si>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</si>
  <si>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</si>
  <si>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</si>
  <si>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</si>
  <si>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</si>
  <si>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</si>
  <si>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</si>
  <si>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</si>
  <si>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</si>
  <si>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</si>
  <si>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</si>
  <si>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</si>
  <si>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</si>
  <si>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</si>
  <si>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</si>
  <si>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</si>
  <si>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</si>
  <si>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</si>
  <si>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</si>
  <si>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</si>
  <si>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</si>
  <si>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</si>
  <si>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</si>
  <si>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</si>
  <si>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</si>
  <si>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</si>
  <si>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</si>
  <si>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</si>
  <si>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</si>
  <si>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</si>
  <si>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</si>
  <si>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</si>
  <si>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</si>
  <si>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</si>
  <si>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</si>
  <si>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</si>
  <si>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</si>
  <si>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</si>
  <si>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</si>
  <si>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</si>
  <si>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</si>
  <si>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</si>
  <si>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</si>
  <si>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</si>
  <si>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</si>
  <si>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</si>
  <si>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</si>
  <si>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</si>
  <si>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</si>
  <si>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</si>
  <si>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</si>
  <si>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</si>
  <si>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</si>
  <si>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</si>
  <si>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</si>
  <si>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</si>
  <si>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</si>
  <si>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</si>
  <si>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</si>
  <si>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</si>
  <si>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</si>
  <si>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</si>
  <si>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</si>
  <si>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</si>
  <si>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</si>
  <si>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</si>
  <si>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</si>
  <si>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</si>
  <si>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</si>
  <si>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</si>
  <si>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</si>
  <si>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</si>
  <si>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</si>
  <si>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</si>
  <si>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</si>
  <si>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</si>
  <si>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</si>
  <si>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</si>
  <si>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</si>
  <si>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</si>
  <si>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</si>
  <si>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</si>
  <si>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</si>
  <si>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</si>
  <si>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</si>
  <si>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</si>
  <si>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</si>
  <si>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</si>
  <si>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</si>
  <si>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</si>
  <si>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</si>
  <si>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</si>
  <si>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</si>
  <si>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</si>
  <si>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</si>
  <si>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</si>
  <si>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</si>
  <si>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</si>
  <si>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</si>
  <si>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</si>
  <si>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</si>
  <si>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</si>
  <si>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</si>
  <si>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</si>
  <si>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</si>
  <si>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</si>
  <si>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</si>
  <si>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</si>
  <si>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</si>
  <si>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</si>
  <si>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</si>
  <si>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</si>
  <si>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</si>
  <si>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</si>
  <si>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</si>
  <si>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</si>
  <si>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</si>
  <si>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</si>
  <si>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</si>
  <si>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</si>
  <si>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</si>
  <si>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</si>
  <si>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</si>
  <si>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</si>
  <si>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</si>
  <si>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</si>
  <si>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</si>
  <si>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</si>
  <si>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</si>
  <si>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</si>
  <si>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</si>
  <si>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</si>
  <si>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</si>
  <si>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</si>
  <si>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</si>
  <si>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</si>
  <si>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</si>
  <si>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</si>
  <si>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</si>
  <si>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</si>
  <si>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</si>
  <si>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</si>
  <si>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</si>
  <si>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</si>
  <si>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</si>
  <si>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</si>
  <si>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</si>
  <si>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</si>
  <si>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</si>
  <si>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</si>
  <si>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</si>
  <si>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</si>
  <si>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</si>
  <si>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</si>
  <si>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</si>
  <si>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</si>
  <si>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</si>
  <si>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</si>
  <si>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</si>
  <si>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</si>
  <si>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</si>
  <si>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</si>
  <si>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</si>
  <si>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</si>
  <si>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</si>
  <si>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</si>
  <si>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</si>
  <si>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</si>
  <si>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</si>
  <si>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</si>
  <si>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</si>
  <si>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</si>
  <si>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</si>
  <si>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</si>
  <si>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</si>
  <si>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</si>
  <si>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</si>
  <si>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</si>
  <si>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</si>
  <si>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</si>
  <si>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</si>
  <si>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</si>
  <si>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</si>
  <si>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</si>
  <si>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</si>
  <si>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</si>
  <si>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</si>
  <si>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</si>
  <si>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</si>
  <si>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</si>
  <si>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</si>
  <si>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</si>
  <si>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</si>
  <si>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</si>
  <si>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</si>
  <si>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</si>
  <si>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</si>
  <si>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</si>
  <si>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</si>
  <si>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</si>
  <si>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</si>
  <si>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</si>
  <si>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</si>
  <si>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</si>
  <si>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</si>
  <si>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</si>
  <si>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</si>
  <si>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</si>
  <si>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</si>
  <si>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</si>
  <si>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</si>
  <si>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</si>
  <si>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</si>
  <si>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</si>
  <si>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</si>
  <si>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</si>
  <si>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</si>
  <si>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</si>
  <si>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</si>
  <si>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</si>
  <si>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</si>
  <si>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</si>
  <si>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</si>
  <si>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</si>
  <si>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</si>
  <si>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</si>
  <si>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</si>
  <si>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</si>
  <si>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</si>
  <si>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</si>
  <si>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</si>
  <si>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</si>
  <si>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</si>
  <si>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</si>
  <si>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</si>
  <si>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</si>
  <si>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</si>
  <si>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</si>
  <si>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</si>
  <si>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</si>
  <si>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</si>
  <si>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</si>
  <si>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</si>
  <si>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</si>
  <si>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</si>
  <si>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</si>
  <si>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</si>
  <si>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</si>
  <si>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</si>
  <si>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</si>
  <si>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</si>
  <si>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</si>
  <si>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</si>
  <si>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</si>
  <si>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</si>
  <si>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</si>
  <si>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</si>
  <si>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</si>
  <si>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</si>
  <si>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</si>
  <si>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</si>
  <si>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</si>
  <si>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</si>
  <si>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</si>
  <si>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</si>
  <si>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</si>
  <si>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</si>
  <si>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</si>
  <si>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</si>
  <si>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</si>
  <si>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</si>
  <si>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</si>
  <si>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</si>
  <si>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</si>
  <si>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</si>
  <si>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</si>
  <si>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</si>
  <si>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</si>
  <si>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</si>
  <si>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</si>
  <si>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</si>
  <si>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</si>
  <si>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</si>
  <si>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</si>
  <si>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</si>
  <si>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</si>
  <si>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</si>
  <si>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</si>
  <si>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</si>
  <si>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</si>
  <si>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</si>
  <si>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</si>
  <si>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</si>
  <si>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</si>
  <si>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</si>
  <si>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</si>
  <si>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</si>
  <si>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</si>
  <si>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</si>
  <si>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</si>
  <si>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</si>
  <si>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</si>
  <si>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</si>
  <si>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</si>
  <si>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</si>
  <si>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</si>
  <si>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</si>
  <si>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</si>
  <si>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</si>
  <si>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</si>
  <si>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</si>
  <si>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</si>
  <si>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</si>
  <si>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</si>
  <si>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</si>
  <si>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</si>
  <si>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</si>
  <si>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</si>
  <si>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</si>
  <si>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</si>
  <si>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</si>
  <si>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</si>
  <si>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</si>
  <si>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</si>
  <si>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</si>
  <si>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</si>
  <si>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</si>
  <si>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</si>
  <si>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</si>
  <si>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</si>
  <si>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</si>
  <si>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</si>
  <si>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</si>
  <si>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</si>
  <si>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</si>
  <si>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</si>
  <si>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</si>
  <si>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</si>
  <si>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</si>
  <si>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</si>
  <si>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</si>
  <si>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</si>
  <si>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</si>
  <si>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</si>
  <si>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</si>
  <si>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</si>
  <si>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</si>
  <si>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</si>
  <si>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</si>
  <si>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</si>
  <si>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</si>
  <si>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</si>
  <si>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</si>
  <si>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</si>
  <si>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</si>
  <si>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</si>
  <si>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</si>
  <si>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</si>
  <si>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</si>
  <si>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</si>
  <si>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</si>
  <si>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</si>
  <si>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</si>
  <si>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</si>
  <si>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</si>
  <si>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</si>
  <si>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</si>
  <si>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</si>
  <si>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</si>
  <si>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</si>
  <si>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</si>
  <si>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</si>
  <si>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</si>
  <si>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</si>
  <si>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</si>
  <si>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</si>
  <si>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</si>
  <si>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</si>
  <si>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</si>
  <si>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</si>
  <si>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</si>
  <si>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</si>
  <si>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</si>
  <si>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</si>
  <si>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</si>
  <si>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</si>
  <si>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</si>
  <si>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</si>
  <si>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</si>
  <si>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</si>
  <si>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</si>
  <si>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</si>
  <si>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</si>
  <si>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</si>
  <si>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</si>
  <si>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</si>
  <si>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</si>
  <si>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</si>
  <si>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</si>
  <si>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</si>
  <si>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</si>
  <si>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</si>
  <si>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</si>
  <si>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</si>
  <si>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</si>
  <si>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</si>
  <si>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</si>
  <si>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</si>
  <si>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</si>
  <si>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</si>
  <si>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</si>
  <si>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</si>
  <si>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</si>
  <si>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</si>
  <si>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</si>
  <si>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</si>
  <si>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</si>
  <si>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</si>
  <si>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</si>
  <si>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</si>
  <si>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</si>
  <si>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</si>
  <si>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</si>
  <si>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</si>
  <si>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</si>
  <si>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</si>
  <si>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</si>
  <si>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</si>
  <si>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</si>
  <si>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</si>
  <si>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</si>
  <si>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</si>
  <si>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</si>
  <si>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</si>
  <si>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</si>
  <si>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</si>
  <si>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</si>
  <si>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</si>
  <si>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</si>
  <si>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</si>
  <si>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</si>
  <si>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</si>
  <si>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</si>
  <si>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</si>
  <si>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</si>
  <si>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</si>
  <si>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</si>
  <si>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</si>
  <si>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</si>
  <si>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</si>
  <si>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</si>
  <si>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</si>
  <si>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</si>
  <si>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</si>
  <si>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</si>
  <si>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</si>
  <si>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</si>
  <si>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</si>
  <si>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</si>
  <si>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</si>
  <si>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</si>
  <si>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</si>
  <si>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</si>
  <si>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</si>
  <si>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</si>
  <si>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</si>
  <si>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</si>
  <si>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</si>
  <si>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</si>
  <si>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</si>
  <si>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</si>
  <si>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</si>
  <si>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</si>
  <si>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</si>
  <si>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</si>
  <si>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</si>
  <si>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</si>
  <si>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</si>
  <si>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</si>
  <si>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</si>
  <si>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</si>
  <si>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</si>
  <si>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</si>
  <si>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</si>
  <si>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</si>
  <si>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</si>
  <si>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</si>
  <si>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</si>
  <si>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</si>
  <si>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</si>
  <si>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</si>
  <si>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</si>
  <si>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</si>
  <si>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</si>
  <si>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</si>
  <si>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</si>
  <si>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</si>
  <si>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</si>
  <si>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</si>
  <si>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</si>
  <si>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</si>
  <si>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</si>
  <si>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</si>
  <si>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</si>
  <si>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</si>
  <si>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</si>
  <si>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</si>
  <si>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</si>
  <si>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</si>
  <si>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</si>
  <si>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</si>
  <si>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</si>
  <si>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</si>
  <si>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</si>
  <si>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</si>
  <si>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</si>
  <si>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</si>
  <si>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</si>
  <si>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</si>
  <si>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</si>
  <si>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</si>
  <si>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</si>
  <si>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</si>
  <si>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</si>
  <si>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</si>
  <si>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</si>
  <si>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</si>
  <si>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</si>
  <si>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</si>
  <si>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</si>
  <si>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</si>
  <si>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</si>
  <si>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</si>
  <si>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</si>
  <si>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</si>
  <si>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</si>
  <si>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</si>
  <si>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</si>
  <si>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</si>
  <si>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</si>
  <si>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</si>
  <si>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</si>
  <si>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</si>
  <si>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</si>
  <si>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</si>
  <si>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</si>
  <si>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</si>
  <si>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</si>
  <si>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</si>
  <si>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</si>
  <si>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</si>
  <si>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</si>
  <si>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</si>
  <si>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</si>
  <si>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</si>
  <si>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</si>
  <si>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</si>
  <si>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</si>
  <si>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</si>
  <si>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</si>
  <si>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</si>
  <si>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</si>
  <si>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</si>
  <si>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</si>
  <si>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</si>
  <si>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</si>
  <si>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</si>
  <si>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</si>
  <si>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</si>
  <si>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</si>
  <si>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</si>
  <si>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</si>
  <si>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</si>
  <si>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</si>
  <si>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</si>
  <si>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</si>
  <si>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</si>
  <si>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</si>
  <si>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</si>
  <si>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</si>
  <si>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</si>
  <si>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</si>
  <si>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</si>
  <si>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</si>
  <si>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</si>
  <si>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</si>
  <si>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</si>
  <si>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</si>
  <si>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</si>
  <si>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</si>
  <si>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</si>
  <si>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</si>
  <si>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</si>
  <si>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</si>
  <si>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</si>
  <si>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</si>
  <si>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</si>
  <si>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</si>
  <si>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</si>
  <si>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</si>
  <si>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</si>
  <si>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</si>
  <si>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</si>
  <si>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</si>
  <si>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</si>
  <si>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</si>
  <si>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</si>
  <si>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</si>
  <si>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</si>
  <si>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</si>
  <si>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</si>
  <si>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</si>
  <si>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</si>
  <si>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</si>
  <si>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</si>
  <si>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</si>
  <si>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</si>
  <si>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</si>
  <si>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</si>
  <si>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</si>
  <si>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</si>
  <si>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</si>
  <si>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</si>
  <si>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</si>
  <si>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</si>
  <si>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</si>
  <si>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</si>
  <si>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</si>
  <si>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</si>
  <si>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</si>
  <si>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</si>
  <si>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</si>
  <si>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</si>
  <si>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</si>
  <si>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</si>
  <si>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</si>
  <si>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</si>
  <si>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</si>
  <si>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</si>
  <si>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</si>
  <si>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</si>
  <si>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</si>
  <si>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</si>
  <si>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</si>
  <si>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</si>
  <si>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</si>
  <si>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</si>
  <si>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</si>
  <si>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</si>
  <si>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</si>
  <si>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</si>
  <si>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</si>
  <si>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</si>
  <si>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</si>
  <si>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</si>
  <si>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</si>
  <si>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</si>
  <si>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</si>
  <si>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</si>
  <si>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</si>
  <si>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</si>
  <si>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</si>
  <si>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</si>
  <si>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</si>
  <si>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</si>
  <si>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</si>
  <si>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</si>
  <si>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</si>
  <si>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</si>
  <si>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</si>
  <si>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</si>
  <si>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</si>
  <si>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</si>
  <si>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</si>
  <si>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</si>
  <si>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</si>
  <si>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</si>
  <si>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</si>
  <si>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</si>
  <si>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</si>
  <si>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</si>
  <si>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</si>
  <si>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</si>
  <si>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</si>
  <si>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</si>
  <si>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</si>
  <si>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</si>
  <si>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</si>
  <si>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</si>
  <si>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</si>
  <si>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</si>
  <si>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</si>
  <si>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</si>
  <si>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</si>
  <si>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</si>
  <si>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</si>
  <si>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</si>
  <si>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</si>
  <si>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</si>
  <si>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</si>
  <si>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</si>
  <si>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</si>
  <si>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</si>
  <si>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</si>
  <si>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</si>
  <si>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</si>
  <si>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</si>
  <si>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</si>
  <si>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</si>
  <si>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</si>
  <si>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</si>
  <si>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</si>
  <si>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</si>
  <si>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</si>
  <si>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</si>
  <si>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</si>
  <si>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</si>
  <si>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</si>
  <si>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</si>
  <si>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</si>
  <si>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</si>
  <si>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</si>
  <si>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</si>
  <si>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</si>
  <si>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</si>
  <si>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</si>
  <si>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</si>
  <si>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</si>
  <si>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</si>
  <si>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</si>
  <si>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</si>
  <si>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</si>
  <si>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</si>
  <si>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</si>
  <si>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</si>
  <si>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</si>
  <si>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</si>
  <si>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</si>
  <si>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</si>
  <si>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</si>
  <si>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</si>
  <si>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</si>
  <si>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</si>
  <si>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</si>
  <si>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</si>
  <si>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</si>
  <si>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</si>
  <si>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</si>
  <si>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</si>
  <si>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</si>
  <si>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</si>
  <si>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</si>
  <si>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</si>
  <si>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</si>
  <si>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</si>
  <si>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</si>
  <si>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</si>
  <si>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</si>
  <si>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</si>
  <si>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</si>
  <si>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</si>
  <si>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</si>
  <si>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</si>
  <si>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</si>
  <si>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</si>
  <si>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</si>
  <si>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</si>
  <si>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</si>
  <si>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</si>
  <si>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</si>
  <si>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</si>
  <si>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</si>
  <si>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</si>
  <si>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</si>
  <si>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</si>
  <si>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</si>
  <si>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</si>
  <si>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</si>
  <si>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</si>
  <si>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</si>
  <si>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</si>
  <si>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</si>
  <si>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</si>
  <si>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</si>
  <si>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</si>
  <si>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</si>
  <si>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</si>
  <si>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</si>
  <si>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</si>
  <si>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</si>
  <si>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</si>
  <si>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</si>
  <si>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</si>
  <si>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</si>
  <si>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</si>
  <si>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</si>
  <si>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</si>
  <si>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</si>
  <si>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</si>
  <si>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</si>
  <si>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</si>
  <si>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</si>
  <si>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</si>
  <si>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</si>
  <si>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</si>
  <si>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</si>
  <si>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</si>
  <si>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</si>
  <si>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</si>
  <si>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</si>
  <si>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</si>
  <si>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</si>
  <si>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</si>
  <si>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</si>
  <si>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</si>
  <si>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</si>
  <si>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</si>
  <si>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</si>
  <si>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</si>
  <si>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</si>
  <si>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</si>
  <si>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</si>
  <si>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</si>
  <si>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</si>
  <si>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</si>
  <si>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</si>
  <si>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</si>
  <si>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</si>
  <si>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</si>
  <si>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</si>
  <si>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</si>
  <si>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</si>
  <si>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</si>
  <si>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</si>
  <si>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</si>
  <si>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</si>
  <si>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</si>
  <si>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</si>
  <si>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</si>
  <si>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</si>
  <si>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</si>
  <si>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</si>
  <si>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</si>
  <si>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</si>
  <si>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</si>
  <si>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</si>
  <si>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</si>
  <si>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</si>
  <si>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</si>
  <si>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</si>
  <si>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</si>
  <si>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</si>
  <si>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</si>
  <si>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</si>
  <si>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</si>
  <si>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</si>
  <si>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</si>
  <si>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</si>
  <si>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</si>
  <si>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</si>
  <si>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</si>
  <si>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</si>
  <si>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</si>
  <si>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</si>
  <si>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</si>
  <si>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</si>
  <si>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</si>
  <si>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</si>
  <si>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</si>
  <si>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</si>
  <si>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</si>
  <si>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</si>
  <si>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</si>
  <si>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</si>
  <si>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</si>
  <si>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</si>
  <si>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</si>
  <si>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</si>
  <si>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</si>
  <si>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</si>
  <si>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</si>
  <si>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</si>
  <si>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</si>
  <si>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</si>
  <si>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</si>
  <si>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</si>
  <si>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</si>
  <si>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</si>
  <si>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</si>
  <si>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</si>
  <si>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</si>
  <si>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</si>
  <si>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</si>
  <si>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</si>
  <si>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</si>
  <si>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</si>
  <si>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</si>
  <si>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</si>
  <si>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</si>
  <si>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</si>
  <si>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</si>
  <si>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</si>
  <si>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</si>
  <si>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</si>
  <si>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</si>
  <si>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</si>
  <si>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</si>
  <si>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</si>
  <si>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</si>
  <si>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</si>
  <si>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</si>
  <si>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</si>
  <si>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</si>
  <si>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</si>
  <si>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</si>
  <si>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</si>
  <si>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</si>
  <si>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</si>
  <si>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</si>
  <si>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</si>
  <si>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</si>
  <si>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</si>
  <si>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</si>
  <si>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</si>
  <si>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</si>
  <si>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</si>
  <si>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</si>
  <si>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</si>
  <si>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</si>
  <si>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</si>
  <si>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</si>
  <si>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</si>
  <si>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</si>
  <si>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</si>
  <si>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</si>
  <si>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</si>
  <si>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</si>
  <si>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</si>
  <si>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</si>
  <si>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</si>
  <si>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</si>
  <si>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</si>
  <si>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</si>
  <si>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</si>
  <si>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</si>
  <si>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</si>
  <si>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</si>
  <si>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</si>
  <si>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</si>
  <si>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</si>
  <si>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</si>
  <si>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</si>
  <si>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</si>
  <si>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</si>
  <si>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</si>
  <si>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</si>
  <si>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</si>
  <si>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</si>
  <si>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</si>
  <si>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</si>
  <si>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</si>
  <si>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</si>
  <si>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</si>
  <si>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</si>
  <si>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</si>
  <si>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</si>
  <si>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</si>
  <si>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</si>
  <si>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</si>
  <si>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</si>
  <si>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</si>
  <si>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</si>
  <si>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</si>
  <si>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</si>
  <si>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</si>
  <si>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</si>
  <si>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</si>
  <si>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</si>
  <si>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</si>
  <si>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</si>
  <si>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</si>
  <si>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</si>
  <si>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</si>
  <si>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</si>
  <si>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</si>
  <si>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</si>
  <si>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</si>
  <si>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</si>
  <si>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</si>
  <si>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</si>
  <si>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</si>
  <si>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</si>
  <si>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</si>
  <si>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</si>
  <si>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</si>
  <si>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</si>
  <si>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</si>
  <si>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</si>
  <si>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</si>
  <si>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</si>
  <si>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</si>
  <si>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</si>
  <si>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</si>
  <si>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</si>
  <si>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</si>
  <si>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</si>
  <si>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</si>
  <si>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</si>
  <si>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</si>
  <si>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</si>
  <si>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</si>
  <si>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</si>
  <si>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</si>
  <si>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</si>
  <si>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</si>
  <si>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</si>
  <si>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</si>
  <si>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</si>
  <si>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</si>
  <si>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</si>
  <si>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</si>
  <si>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</si>
  <si>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</si>
  <si>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</si>
  <si>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</si>
  <si>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</si>
  <si>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</si>
  <si>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</si>
  <si>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</si>
  <si>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</si>
  <si>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</si>
  <si>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</si>
  <si>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</si>
  <si>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</si>
  <si>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</si>
  <si>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</si>
  <si>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</si>
  <si>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</si>
  <si>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</si>
  <si>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</si>
  <si>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</si>
  <si>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</si>
  <si>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</si>
  <si>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</si>
  <si>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</si>
  <si>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</si>
  <si>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</si>
  <si>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</si>
  <si>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</si>
  <si>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</si>
  <si>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</si>
  <si>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</si>
  <si>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</si>
  <si>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</si>
  <si>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</si>
  <si>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</si>
  <si>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</si>
  <si>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</si>
  <si>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</si>
  <si>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</si>
  <si>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</si>
  <si>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</si>
  <si>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</si>
  <si>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</si>
  <si>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</si>
  <si>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</si>
  <si>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</si>
  <si>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</si>
  <si>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</si>
  <si>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</si>
  <si>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</si>
  <si>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</si>
  <si>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</si>
  <si>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</si>
  <si>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</si>
  <si>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</si>
  <si>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</si>
  <si>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</si>
  <si>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</si>
  <si>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</si>
  <si>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</si>
  <si>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</si>
  <si>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</si>
  <si>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</si>
  <si>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</si>
  <si>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</si>
  <si>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</si>
  <si>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</si>
  <si>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</si>
  <si>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</si>
  <si>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</si>
  <si>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</si>
  <si>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</si>
  <si>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</si>
  <si>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</si>
  <si>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</si>
  <si>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</si>
  <si>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</si>
  <si>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</si>
  <si>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</si>
  <si>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</si>
  <si>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</si>
  <si>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</si>
  <si>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</si>
  <si>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</si>
  <si>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</si>
  <si>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</si>
  <si>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</si>
  <si>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</si>
  <si>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</si>
  <si>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</si>
  <si>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</si>
  <si>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</si>
  <si>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</si>
  <si>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</si>
  <si>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</si>
  <si>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</si>
  <si>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</si>
  <si>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</si>
  <si>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</si>
  <si>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</si>
  <si>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</si>
  <si>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</si>
  <si>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</si>
  <si>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</si>
  <si>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</si>
  <si>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</si>
  <si>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</si>
  <si>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</si>
  <si>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</si>
  <si>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</si>
  <si>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</si>
  <si>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</si>
  <si>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</si>
  <si>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</si>
  <si>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</si>
  <si>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</si>
  <si>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</si>
  <si>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</si>
  <si>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</si>
  <si>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</si>
  <si>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</si>
  <si>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</si>
  <si>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</si>
  <si>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</si>
  <si>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</si>
  <si>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</si>
  <si>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</si>
  <si>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</si>
  <si>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</si>
  <si>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</si>
  <si>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</si>
  <si>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</si>
  <si>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</si>
  <si>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</si>
  <si>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</si>
  <si>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</si>
  <si>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</si>
  <si>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</si>
  <si>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</si>
  <si>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</si>
  <si>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</si>
  <si>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</si>
  <si>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</si>
  <si>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</si>
  <si>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</si>
  <si>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</si>
  <si>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</si>
  <si>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</si>
  <si>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</si>
  <si>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</si>
  <si>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</si>
  <si>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</si>
  <si>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</si>
  <si>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</si>
  <si>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</si>
  <si>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</si>
  <si>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</si>
  <si>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</si>
  <si>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</si>
  <si>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</si>
  <si>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</si>
  <si>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</si>
  <si>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</si>
  <si>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</si>
  <si>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</si>
  <si>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</si>
  <si>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</si>
  <si>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</si>
  <si>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</si>
  <si>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</si>
  <si>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</si>
  <si>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</si>
  <si>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</si>
  <si>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</si>
  <si>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</si>
  <si>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</si>
  <si>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</si>
  <si>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</si>
  <si>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</si>
  <si>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</si>
  <si>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</si>
  <si>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</si>
  <si>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</si>
  <si>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</si>
  <si>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</si>
  <si>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</si>
  <si>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</si>
  <si>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</si>
  <si>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</si>
  <si>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</si>
  <si>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</si>
  <si>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</si>
  <si>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</si>
  <si>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</si>
  <si>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</si>
  <si>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</si>
  <si>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</si>
  <si>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</si>
  <si>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</si>
  <si>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</si>
  <si>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</si>
  <si>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</si>
  <si>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</si>
  <si>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</si>
  <si>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</si>
  <si>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</si>
  <si>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</si>
  <si>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</si>
  <si>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</si>
  <si>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</si>
  <si>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</si>
  <si>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</si>
  <si>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</si>
  <si>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</si>
  <si>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</si>
  <si>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</si>
  <si>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</si>
  <si>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</si>
  <si>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</si>
  <si>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</si>
  <si>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</si>
  <si>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</si>
  <si>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</si>
  <si>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</si>
  <si>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</si>
  <si>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</si>
  <si>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</si>
  <si>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</si>
  <si>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</si>
  <si>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</si>
  <si>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</si>
  <si>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</si>
  <si>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</si>
  <si>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</si>
  <si>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</si>
  <si>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</si>
  <si>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</si>
  <si>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</si>
  <si>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</si>
  <si>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</si>
  <si>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</si>
  <si>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</si>
  <si>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</si>
  <si>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</si>
  <si>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</si>
  <si>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</si>
  <si>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</si>
  <si>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</si>
  <si>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</si>
  <si>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</si>
  <si>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</si>
  <si>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</si>
  <si>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</si>
  <si>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</si>
  <si>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</si>
  <si>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</si>
  <si>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</si>
  <si>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</si>
  <si>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</si>
  <si>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</si>
  <si>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</si>
  <si>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</si>
  <si>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</si>
  <si>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</si>
  <si>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</si>
  <si>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</si>
  <si>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</si>
  <si>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</si>
  <si>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</si>
  <si>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</si>
  <si>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</si>
  <si>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</si>
  <si>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</si>
  <si>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</si>
  <si>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</si>
  <si>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</si>
  <si>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</si>
  <si>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</si>
  <si>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</si>
  <si>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</si>
  <si>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</si>
  <si>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</si>
  <si>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</si>
  <si>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</si>
  <si>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</si>
  <si>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</si>
  <si>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</si>
  <si>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</si>
  <si>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</si>
  <si>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</si>
  <si>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</si>
  <si>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</si>
  <si>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</si>
  <si>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</si>
  <si>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</si>
  <si>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</si>
  <si>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</si>
  <si>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</si>
  <si>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</si>
  <si>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</si>
  <si>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</si>
  <si>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</si>
  <si>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</si>
  <si>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</si>
  <si>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</si>
  <si>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</si>
  <si>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</si>
  <si>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</si>
  <si>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</si>
  <si>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</si>
  <si>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</si>
  <si>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</si>
  <si>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</si>
  <si>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</si>
  <si>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</si>
  <si>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</si>
  <si>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</si>
  <si>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</si>
  <si>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</si>
  <si>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</si>
  <si>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</si>
  <si>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</si>
  <si>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</si>
  <si>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</si>
  <si>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</si>
  <si>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</si>
  <si>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</si>
  <si>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</si>
  <si>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</si>
  <si>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</si>
  <si>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</si>
  <si>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</si>
  <si>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</si>
  <si>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</si>
  <si>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</si>
  <si>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</si>
  <si>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</si>
  <si>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</si>
  <si>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</si>
  <si>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</si>
  <si>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</si>
  <si>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</si>
  <si>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</si>
  <si>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</si>
  <si>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</si>
  <si>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</si>
  <si>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</si>
  <si>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</si>
  <si>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</si>
  <si>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</si>
  <si>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</si>
  <si>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</si>
  <si>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</si>
  <si>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</si>
  <si>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</si>
  <si>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</si>
  <si>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</si>
  <si>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</si>
  <si>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</si>
  <si>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</si>
  <si>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</si>
  <si>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</si>
  <si>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</si>
  <si>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</si>
  <si>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</si>
  <si>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</si>
  <si>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</si>
  <si>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</si>
  <si>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</si>
  <si>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</si>
  <si>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</si>
  <si>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</si>
  <si>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</si>
  <si>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</si>
  <si>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</si>
  <si>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</si>
  <si>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</si>
  <si>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</si>
  <si>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</si>
  <si>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</si>
  <si>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</si>
  <si>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</si>
  <si>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</si>
  <si>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</si>
  <si>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</si>
  <si>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</si>
  <si>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</si>
  <si>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</si>
  <si>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</si>
  <si>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</si>
  <si>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</si>
  <si>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</si>
  <si>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</si>
  <si>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</si>
  <si>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</si>
  <si>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</si>
  <si>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</si>
  <si>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</si>
  <si>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</si>
  <si>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</si>
  <si>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</si>
  <si>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</si>
  <si>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</si>
  <si>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</si>
  <si>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</si>
  <si>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</si>
  <si>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</si>
  <si>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</si>
  <si>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</si>
  <si>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</si>
  <si>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</si>
  <si>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</si>
  <si>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</si>
  <si>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</si>
  <si>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</si>
  <si>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</si>
  <si>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</si>
  <si>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</si>
  <si>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</si>
  <si>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</si>
  <si>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</si>
  <si>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</si>
  <si>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</si>
  <si>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</si>
  <si>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</si>
  <si>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</si>
  <si>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</si>
  <si>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</si>
  <si>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</si>
  <si>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</si>
  <si>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</si>
  <si>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</si>
  <si>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</si>
  <si>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</si>
  <si>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</si>
  <si>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</si>
  <si>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</si>
  <si>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</si>
  <si>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</si>
  <si>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</si>
  <si>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</si>
  <si>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</si>
  <si>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</si>
  <si>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</si>
  <si>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</si>
  <si>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</si>
  <si>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</si>
  <si>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</si>
  <si>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</si>
  <si>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</si>
  <si>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</si>
  <si>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</si>
  <si>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</si>
  <si>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</si>
  <si>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</si>
  <si>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</si>
  <si>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</si>
  <si>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</si>
  <si>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</si>
  <si>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</si>
  <si>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</si>
  <si>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</si>
  <si>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</si>
  <si>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</si>
  <si>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</si>
  <si>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</si>
  <si>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</si>
  <si>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</si>
  <si>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</si>
  <si>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</si>
  <si>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</si>
  <si>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</si>
  <si>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</si>
  <si>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</si>
  <si>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</si>
  <si>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</si>
  <si>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</si>
  <si>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</si>
  <si>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</si>
  <si>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</si>
  <si>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</si>
  <si>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</si>
  <si>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</si>
  <si>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</si>
  <si>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</si>
  <si>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</si>
  <si>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</si>
  <si>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</si>
  <si>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</si>
  <si>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</si>
  <si>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</si>
  <si>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</si>
  <si>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</si>
  <si>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</si>
  <si>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</si>
  <si>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</si>
  <si>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</si>
  <si>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</si>
  <si>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</si>
  <si>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</si>
  <si>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</si>
  <si>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</si>
  <si>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</si>
  <si>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</si>
  <si>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</si>
  <si>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</si>
  <si>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</si>
  <si>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</si>
  <si>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</si>
  <si>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</si>
  <si>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</si>
  <si>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</si>
  <si>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</si>
  <si>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</si>
  <si>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</si>
  <si>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</si>
  <si>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</si>
  <si>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</si>
  <si>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</si>
  <si>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</si>
  <si>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</si>
  <si>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</si>
  <si>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</si>
  <si>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</si>
  <si>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</si>
  <si>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</si>
  <si>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</si>
  <si>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</si>
  <si>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</si>
  <si>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</si>
  <si>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</si>
  <si>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</si>
  <si>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</si>
  <si>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</si>
  <si>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</si>
  <si>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</si>
  <si>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</si>
  <si>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</si>
  <si>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</si>
  <si>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</si>
  <si>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</si>
  <si>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</si>
  <si>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</si>
  <si>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</si>
  <si>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</si>
  <si>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</si>
  <si>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</si>
  <si>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</si>
  <si>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</si>
  <si>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</si>
  <si>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</si>
  <si>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</si>
  <si>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</si>
  <si>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</si>
  <si>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</si>
  <si>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</si>
  <si>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</si>
  <si>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</si>
  <si>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</si>
  <si>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</si>
  <si>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</si>
  <si>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</si>
  <si>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</si>
  <si>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</si>
  <si>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</si>
  <si>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</si>
  <si>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</si>
  <si>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</si>
  <si>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</si>
  <si>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</si>
  <si>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</si>
  <si>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</si>
  <si>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</si>
  <si>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</si>
  <si>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</si>
  <si>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</si>
  <si>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</si>
  <si>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</si>
  <si>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</si>
  <si>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</si>
  <si>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</si>
  <si>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</si>
  <si>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</si>
  <si>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</si>
  <si>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</si>
  <si>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</si>
  <si>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</si>
  <si>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</si>
  <si>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</si>
  <si>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</si>
  <si>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</si>
  <si>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</si>
  <si>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</si>
  <si>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</si>
  <si>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</si>
  <si>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</si>
  <si>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</si>
  <si>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</si>
  <si>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</si>
  <si>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</si>
  <si>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</si>
  <si>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</si>
  <si>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</si>
  <si>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</si>
  <si>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</si>
  <si>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</si>
  <si>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</si>
  <si>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</si>
  <si>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</si>
  <si>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</si>
  <si>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</si>
  <si>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</si>
  <si>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</si>
  <si>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</si>
  <si>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</si>
  <si>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</si>
  <si>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</si>
  <si>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</si>
  <si>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</si>
  <si>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</si>
  <si>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</si>
  <si>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</si>
  <si>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</si>
  <si>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</si>
  <si>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</si>
  <si>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</si>
  <si>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</si>
  <si>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</si>
  <si>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</si>
  <si>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</si>
  <si>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</si>
  <si>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</si>
  <si>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</si>
  <si>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</si>
  <si>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</si>
  <si>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</si>
  <si>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</si>
  <si>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</si>
  <si>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</si>
  <si>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</si>
  <si>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</si>
  <si>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</si>
  <si>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</si>
  <si>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</si>
  <si>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</si>
  <si>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</si>
  <si>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</si>
  <si>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</si>
  <si>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</si>
  <si>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</si>
  <si>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</si>
  <si>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</si>
  <si>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</si>
  <si>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</si>
  <si>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</si>
  <si>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</si>
  <si>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</si>
  <si>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</si>
  <si>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</si>
  <si>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</si>
  <si>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</si>
  <si>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</si>
  <si>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</si>
  <si>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</si>
  <si>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</si>
  <si>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</si>
  <si>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</si>
  <si>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</si>
  <si>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</si>
  <si>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</si>
  <si>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</si>
  <si>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</si>
  <si>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</si>
  <si>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</si>
  <si>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</si>
  <si>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</si>
  <si>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</si>
  <si>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</si>
  <si>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</si>
  <si>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</si>
  <si>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</si>
  <si>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</si>
  <si>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</si>
  <si>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</si>
  <si>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</si>
  <si>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</si>
  <si>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</si>
  <si>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</si>
  <si>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</si>
  <si>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</si>
  <si>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</si>
  <si>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</si>
  <si>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</si>
  <si>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</si>
  <si>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</si>
  <si>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</si>
  <si>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</si>
  <si>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</si>
  <si>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</si>
  <si>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</si>
  <si>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</si>
  <si>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</si>
  <si>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</si>
  <si>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</si>
  <si>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</si>
  <si>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</si>
  <si>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</si>
  <si>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</si>
  <si>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</si>
  <si>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</si>
  <si>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</si>
  <si>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</si>
  <si>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</si>
  <si>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</si>
  <si>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</si>
  <si>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</si>
  <si>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</si>
  <si>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</si>
  <si>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</si>
  <si>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</si>
  <si>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</si>
  <si>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</si>
  <si>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</si>
  <si>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</si>
  <si>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</si>
  <si>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</si>
  <si>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</si>
  <si>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</si>
  <si>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</si>
  <si>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</si>
  <si>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</si>
  <si>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</si>
  <si>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</si>
  <si>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</si>
  <si>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</si>
  <si>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</si>
  <si>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</si>
  <si>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</si>
  <si>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</si>
  <si>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</si>
  <si>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</si>
  <si>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</si>
  <si>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</si>
  <si>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</si>
  <si>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</si>
  <si>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</si>
  <si>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</si>
  <si>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</si>
  <si>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</si>
  <si>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</si>
  <si>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</si>
  <si>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</si>
  <si>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</si>
  <si>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</si>
  <si>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</si>
  <si>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</si>
  <si>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</si>
  <si>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</si>
  <si>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</si>
  <si>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</si>
  <si>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</si>
  <si>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</si>
  <si>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</si>
  <si>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</si>
  <si>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</si>
  <si>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</si>
  <si>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</si>
  <si>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</si>
  <si>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</si>
  <si>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</si>
  <si>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</si>
  <si>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</si>
  <si>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</si>
  <si>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</si>
  <si>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</si>
  <si>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</si>
  <si>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</si>
  <si>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</si>
  <si>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</si>
  <si>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</si>
  <si>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</si>
  <si>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</si>
  <si>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</si>
  <si>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</si>
  <si>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</si>
  <si>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</si>
  <si>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</si>
  <si>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</si>
  <si>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</si>
  <si>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</si>
  <si>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</si>
  <si>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</si>
  <si>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</si>
  <si>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</si>
  <si>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</si>
  <si>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</si>
  <si>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</si>
  <si>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</si>
  <si>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</si>
  <si>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</si>
  <si>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</si>
  <si>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</si>
  <si>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</si>
  <si>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</si>
  <si>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</si>
  <si>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</si>
  <si>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</si>
  <si>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</si>
  <si>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</si>
  <si>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</si>
  <si>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</si>
  <si>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</si>
  <si>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</si>
  <si>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</si>
  <si>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</si>
  <si>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</si>
  <si>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</si>
  <si>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</si>
  <si>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</si>
  <si>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</si>
  <si>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</si>
  <si>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</si>
  <si>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</si>
  <si>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</si>
  <si>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</si>
  <si>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</si>
  <si>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</si>
  <si>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</si>
  <si>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</si>
  <si>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</si>
  <si>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</si>
  <si>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</si>
  <si>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</si>
  <si>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</si>
  <si>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</si>
  <si>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</si>
  <si>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</si>
  <si>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</si>
  <si>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</si>
  <si>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</si>
  <si>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</si>
  <si>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</si>
  <si>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</si>
  <si>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</si>
  <si>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</si>
  <si>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</si>
  <si>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</si>
  <si>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</si>
  <si>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</si>
  <si>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</si>
  <si>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</si>
  <si>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</si>
  <si>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</si>
  <si>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</si>
  <si>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</si>
  <si>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</si>
  <si>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</si>
  <si>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</si>
  <si>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</si>
  <si>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</si>
  <si>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</si>
  <si>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</si>
  <si>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</si>
  <si>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</si>
  <si>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</si>
  <si>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</si>
  <si>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</si>
  <si>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</si>
  <si>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</si>
  <si>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</si>
  <si>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</si>
  <si>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</si>
  <si>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</si>
  <si>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</si>
  <si>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</si>
  <si>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</si>
  <si>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</si>
  <si>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</si>
  <si>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</si>
  <si>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</si>
  <si>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</si>
  <si>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</si>
  <si>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</si>
  <si>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</si>
  <si>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</si>
  <si>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</si>
  <si>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</si>
  <si>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</si>
  <si>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</si>
  <si>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</si>
  <si>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</si>
  <si>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</si>
  <si>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</si>
  <si>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</si>
  <si>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</si>
  <si>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</si>
  <si>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</si>
  <si>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</si>
  <si>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</si>
  <si>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</si>
  <si>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</si>
  <si>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</si>
  <si>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</si>
  <si>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</si>
  <si>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</si>
  <si>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</si>
  <si>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</si>
  <si>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</si>
  <si>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</si>
  <si>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</si>
  <si>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</si>
  <si>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</si>
  <si>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</si>
  <si>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</si>
  <si>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</si>
  <si>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</si>
  <si>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</si>
  <si>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</si>
  <si>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</si>
  <si>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</si>
  <si>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</si>
  <si>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</si>
  <si>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</si>
  <si>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</si>
  <si>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</si>
  <si>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</si>
  <si>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</si>
  <si>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</si>
  <si>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</si>
  <si>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</si>
  <si>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</si>
  <si>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</si>
  <si>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</si>
  <si>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</si>
  <si>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</si>
  <si>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</si>
  <si>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</si>
  <si>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</si>
  <si>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</si>
  <si>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</si>
  <si>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</si>
  <si>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</si>
  <si>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</si>
  <si>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</si>
  <si>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</si>
  <si>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</si>
  <si>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</si>
  <si>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</si>
  <si>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</si>
  <si>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</si>
  <si>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</si>
  <si>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</si>
  <si>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</si>
  <si>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</si>
  <si>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</si>
  <si>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</si>
  <si>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</si>
  <si>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</si>
  <si>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</si>
  <si>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</si>
  <si>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</si>
  <si>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</si>
  <si>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</si>
  <si>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</si>
  <si>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</si>
  <si>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</si>
  <si>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</si>
  <si>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</si>
  <si>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</si>
  <si>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</si>
  <si>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</si>
  <si>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</si>
  <si>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</si>
  <si>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</si>
  <si>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</si>
  <si>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</si>
  <si>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</si>
  <si>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</si>
  <si>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</si>
  <si>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</si>
  <si>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</si>
  <si>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</si>
  <si>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</si>
  <si>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</si>
  <si>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</si>
  <si>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</si>
  <si>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</si>
  <si>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</si>
  <si>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</si>
  <si>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</si>
  <si>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</si>
  <si>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</si>
  <si>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</si>
  <si>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</si>
  <si>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</si>
  <si>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</si>
  <si>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</si>
  <si>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</si>
  <si>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</si>
  <si>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</si>
  <si>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</si>
  <si>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</si>
  <si>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</si>
  <si>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</si>
  <si>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</si>
  <si>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</si>
  <si>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</si>
  <si>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</si>
  <si>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</si>
  <si>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</si>
  <si>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</si>
  <si>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</si>
  <si>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</si>
  <si>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</si>
  <si>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</si>
  <si>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</si>
  <si>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</si>
  <si>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</si>
  <si>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</si>
  <si>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</si>
  <si>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</si>
  <si>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</si>
  <si>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</si>
  <si>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</si>
  <si>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</si>
  <si>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</si>
  <si>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</si>
  <si>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</si>
  <si>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</si>
  <si>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</si>
  <si>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</si>
  <si>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</si>
  <si>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</si>
  <si>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</si>
  <si>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</si>
  <si>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</si>
  <si>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</si>
  <si>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</si>
  <si>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</si>
  <si>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</si>
  <si>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</si>
  <si>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</si>
  <si>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</si>
  <si>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</si>
  <si>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</si>
  <si>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</si>
  <si>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</si>
  <si>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</si>
  <si>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</si>
  <si>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</si>
  <si>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</si>
  <si>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</si>
  <si>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</si>
  <si>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</si>
  <si>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</si>
  <si>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</si>
  <si>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</si>
  <si>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</si>
  <si>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</si>
  <si>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</si>
  <si>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</si>
  <si>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</si>
  <si>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</si>
  <si>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</si>
  <si>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</si>
  <si>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</si>
  <si>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</si>
  <si>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</si>
  <si>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</si>
  <si>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</si>
  <si>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</si>
  <si>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</si>
  <si>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</si>
  <si>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</si>
  <si>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</si>
  <si>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</si>
  <si>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</si>
  <si>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</si>
  <si>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</si>
  <si>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</si>
  <si>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</si>
  <si>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</si>
  <si>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</si>
  <si>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</si>
  <si>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</si>
  <si>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</si>
  <si>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</si>
  <si>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</si>
  <si>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</si>
  <si>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</si>
  <si>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</si>
  <si>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</si>
  <si>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</si>
  <si>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</si>
  <si>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</si>
  <si>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</si>
  <si>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</si>
  <si>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</si>
  <si>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</si>
  <si>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</si>
  <si>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</si>
  <si>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</si>
  <si>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</si>
  <si>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</si>
  <si>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</si>
  <si>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</si>
  <si>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</si>
  <si>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</si>
  <si>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</si>
  <si>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</si>
  <si>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</si>
  <si>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</si>
  <si>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</si>
  <si>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</si>
  <si>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</si>
  <si>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</si>
  <si>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</si>
  <si>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</si>
  <si>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</si>
  <si>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</si>
  <si>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</si>
  <si>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</si>
  <si>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</si>
  <si>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</si>
  <si>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</si>
  <si>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</si>
  <si>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</si>
  <si>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</si>
  <si>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</si>
  <si>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</si>
  <si>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</si>
  <si>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</si>
  <si>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</si>
  <si>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</si>
  <si>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</si>
  <si>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</si>
  <si>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</si>
  <si>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</si>
  <si>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</si>
  <si>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</si>
  <si>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</si>
  <si>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</si>
  <si>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</si>
  <si>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</si>
  <si>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</si>
  <si>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</si>
  <si>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</si>
  <si>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</si>
  <si>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</si>
  <si>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</si>
  <si>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</si>
  <si>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</si>
  <si>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</si>
  <si>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</si>
  <si>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</si>
  <si>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</si>
  <si>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</si>
  <si>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</si>
  <si>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</si>
  <si>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</si>
  <si>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</si>
  <si>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</si>
  <si>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</si>
  <si>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</si>
  <si>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</si>
  <si>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</si>
  <si>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</si>
  <si>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</si>
  <si>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</si>
  <si>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</si>
  <si>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</si>
  <si>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</si>
  <si>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</si>
  <si>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</si>
  <si>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</si>
  <si>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</si>
  <si>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</si>
  <si>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</si>
  <si>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</si>
  <si>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</si>
  <si>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</si>
  <si>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</si>
  <si>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</si>
  <si>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</si>
  <si>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</si>
  <si>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</si>
  <si>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</si>
  <si>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</si>
  <si>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</si>
  <si>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</si>
  <si>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</si>
  <si>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</si>
  <si>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</si>
  <si>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</si>
  <si>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</si>
  <si>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</si>
  <si>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</si>
  <si>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</si>
  <si>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</si>
  <si>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</si>
  <si>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</si>
  <si>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</si>
  <si>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</si>
  <si>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</si>
  <si>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</si>
  <si>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</si>
  <si>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</si>
  <si>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</si>
  <si>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</si>
  <si>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</si>
  <si>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</si>
  <si>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</si>
  <si>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</si>
  <si>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</si>
  <si>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</si>
  <si>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</si>
  <si>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</si>
  <si>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</si>
  <si>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</si>
  <si>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</si>
  <si>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</si>
  <si>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</si>
  <si>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</si>
  <si>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</si>
  <si>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</si>
  <si>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</si>
  <si>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</si>
  <si>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</si>
  <si>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</si>
  <si>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</si>
  <si>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</si>
  <si>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</si>
  <si>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</si>
  <si>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</si>
  <si>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</si>
  <si>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</si>
  <si>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</si>
  <si>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</si>
  <si>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</si>
  <si>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</si>
  <si>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</si>
  <si>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</si>
  <si>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</si>
  <si>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</si>
  <si>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</si>
  <si>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</si>
  <si>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</si>
  <si>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</si>
  <si>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</si>
  <si>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</si>
  <si>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</si>
  <si>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</si>
  <si>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</si>
  <si>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</si>
  <si>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</si>
  <si>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</si>
  <si>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</si>
  <si>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</si>
  <si>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</si>
  <si>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</si>
  <si>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</si>
  <si>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</si>
  <si>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</si>
  <si>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</si>
  <si>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</si>
  <si>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</si>
  <si>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</si>
  <si>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</si>
  <si>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</si>
  <si>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</si>
  <si>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</si>
  <si>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</si>
  <si>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</si>
  <si>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</si>
  <si>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</si>
  <si>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</si>
  <si>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</si>
  <si>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</si>
  <si>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</si>
  <si>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</si>
  <si>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</si>
  <si>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</si>
  <si>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</si>
  <si>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</si>
  <si>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</si>
  <si>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</si>
  <si>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</si>
  <si>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</si>
  <si>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</si>
  <si>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</si>
  <si>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</si>
  <si>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</si>
  <si>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</si>
  <si>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</si>
  <si>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</si>
  <si>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</si>
  <si>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</si>
  <si>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</si>
  <si>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</si>
  <si>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</si>
  <si>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</si>
  <si>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</si>
  <si>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</si>
  <si>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</si>
  <si>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</si>
  <si>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</si>
  <si>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</si>
  <si>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</si>
  <si>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</si>
  <si>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</si>
  <si>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</si>
  <si>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</si>
  <si>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</si>
  <si>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</si>
  <si>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</si>
  <si>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</si>
  <si>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</si>
  <si>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</si>
  <si>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</si>
  <si>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</si>
  <si>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</si>
  <si>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</si>
  <si>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</si>
  <si>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</si>
  <si>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</si>
  <si>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</si>
  <si>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</si>
  <si>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</si>
  <si>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</si>
  <si>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</si>
  <si>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</si>
  <si>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</si>
  <si>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</si>
  <si>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</si>
  <si>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</si>
  <si>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</si>
  <si>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</si>
  <si>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</si>
  <si>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</si>
  <si>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</si>
  <si>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</si>
  <si>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</si>
  <si>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</si>
  <si>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</si>
  <si>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</si>
  <si>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</si>
  <si>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</si>
  <si>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</si>
  <si>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</si>
  <si>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</si>
  <si>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</si>
  <si>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</si>
  <si>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</si>
  <si>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</si>
  <si>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</si>
  <si>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</si>
  <si>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</si>
  <si>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</si>
  <si>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</si>
  <si>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</si>
  <si>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</si>
  <si>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</si>
  <si>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</si>
  <si>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</si>
  <si>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</si>
  <si>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</si>
  <si>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</si>
  <si>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</si>
  <si>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</si>
  <si>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</si>
  <si>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</si>
  <si>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</si>
  <si>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</si>
  <si>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</si>
  <si>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</si>
  <si>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</si>
  <si>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</si>
  <si>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</si>
  <si>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</si>
  <si>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</si>
  <si>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</si>
  <si>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</si>
  <si>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</si>
  <si>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</si>
  <si>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</si>
  <si>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</si>
  <si>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</si>
  <si>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</si>
  <si>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</si>
  <si>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</si>
  <si>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</si>
  <si>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</si>
  <si>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</si>
  <si>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</si>
  <si>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</si>
  <si>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</si>
  <si>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</si>
  <si>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</si>
  <si>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</si>
  <si>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</si>
  <si>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</si>
  <si>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</si>
  <si>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</si>
  <si>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</si>
  <si>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</si>
  <si>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</si>
  <si>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</si>
  <si>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</si>
  <si>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</si>
  <si>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</si>
  <si>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</si>
  <si>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</si>
  <si>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</si>
  <si>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</si>
  <si>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</si>
  <si>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</si>
  <si>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</si>
  <si>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</si>
  <si>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</si>
  <si>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</si>
  <si>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</si>
  <si>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</si>
  <si>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</si>
  <si>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</si>
  <si>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</si>
  <si>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</si>
  <si>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</si>
  <si>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</si>
  <si>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</si>
  <si>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</si>
  <si>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</si>
  <si>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</si>
  <si>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</si>
  <si>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</si>
  <si>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</si>
  <si>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</si>
  <si>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</si>
  <si>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</si>
  <si>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</si>
  <si>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</si>
  <si>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</si>
  <si>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</si>
  <si>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</si>
  <si>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</si>
  <si>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</si>
  <si>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</si>
  <si>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</si>
  <si>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</si>
  <si>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</si>
  <si>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</si>
  <si>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</si>
  <si>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</si>
  <si>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</si>
  <si>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</si>
  <si>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</si>
  <si>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</si>
  <si>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</si>
  <si>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</si>
  <si>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</si>
  <si>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</si>
  <si>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</si>
  <si>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</si>
  <si>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</si>
  <si>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</si>
  <si>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</si>
  <si>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</si>
  <si>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</si>
  <si>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</si>
  <si>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</si>
  <si>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</si>
  <si>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</si>
  <si>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</si>
  <si>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</si>
  <si>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</si>
  <si>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</si>
  <si>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</si>
  <si>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</si>
  <si>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</si>
  <si>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</si>
  <si>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</si>
  <si>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</si>
  <si>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</si>
  <si>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</si>
  <si>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</si>
  <si>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</si>
  <si>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</si>
  <si>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</si>
  <si>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</si>
  <si>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</si>
  <si>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</si>
  <si>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</si>
  <si>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</si>
  <si>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</si>
  <si>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</si>
  <si>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</si>
  <si>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</si>
  <si>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</si>
  <si>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</si>
  <si>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</si>
  <si>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</si>
  <si>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</si>
  <si>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</si>
  <si>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</si>
  <si>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</si>
  <si>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</si>
  <si>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</si>
  <si>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</si>
  <si>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</si>
  <si>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</si>
  <si>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</si>
  <si>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</si>
  <si>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</si>
  <si>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</si>
  <si>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</si>
  <si>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</si>
  <si>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</si>
  <si>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</si>
  <si>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</si>
  <si>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</si>
  <si>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</si>
  <si>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</si>
  <si>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</si>
  <si>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</si>
  <si>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</si>
  <si>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</si>
  <si>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</si>
  <si>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</si>
  <si>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</si>
  <si>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</si>
  <si>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</si>
  <si>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</si>
  <si>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</si>
  <si>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</si>
  <si>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</si>
  <si>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</si>
  <si>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</si>
  <si>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</si>
  <si>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</si>
  <si>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</si>
  <si>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</si>
  <si>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</si>
  <si>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</si>
  <si>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</si>
  <si>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</si>
  <si>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</si>
  <si>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</si>
  <si>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</si>
  <si>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</si>
  <si>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</si>
  <si>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</si>
  <si>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</si>
  <si>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</si>
  <si>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</si>
  <si>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</si>
  <si>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</si>
  <si>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</si>
  <si>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</si>
  <si>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</si>
  <si>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</si>
  <si>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</si>
  <si>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</si>
  <si>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</si>
  <si>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</si>
  <si>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</si>
  <si>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</si>
  <si>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</si>
  <si>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</si>
  <si>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</si>
  <si>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</si>
  <si>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</si>
  <si>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</si>
  <si>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</si>
  <si>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</si>
  <si>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</si>
  <si>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</si>
  <si>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</si>
  <si>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</si>
  <si>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</si>
  <si>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</si>
  <si>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</si>
  <si>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</si>
  <si>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</si>
  <si>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</si>
  <si>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</si>
  <si>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</si>
  <si>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</si>
  <si>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</si>
  <si>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</si>
  <si>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</si>
  <si>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</si>
  <si>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</si>
  <si>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</si>
  <si>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</si>
  <si>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</si>
  <si>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</si>
  <si>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</si>
  <si>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</si>
  <si>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</si>
  <si>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</si>
  <si>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</si>
  <si>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</si>
  <si>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</si>
  <si>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</si>
  <si>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</si>
  <si>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</si>
  <si>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</si>
  <si>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</si>
  <si>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</si>
  <si>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</si>
  <si>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</si>
  <si>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</si>
  <si>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</si>
  <si>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</si>
  <si>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</si>
  <si>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</si>
  <si>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</si>
  <si>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</si>
  <si>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</si>
  <si>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</si>
  <si>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</si>
  <si>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</si>
  <si>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</si>
  <si>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</si>
  <si>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</si>
  <si>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</si>
  <si>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</si>
  <si>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</si>
  <si>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</si>
  <si>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</si>
  <si>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</si>
  <si>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</si>
  <si>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</si>
  <si>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</si>
  <si>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</si>
  <si>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</si>
  <si>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</si>
  <si>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</si>
  <si>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</si>
  <si>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</si>
  <si>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</si>
  <si>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</si>
  <si>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</si>
  <si>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</si>
  <si>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</si>
  <si>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</si>
  <si>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</si>
  <si>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</si>
  <si>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</si>
  <si>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</si>
  <si>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</si>
  <si>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</si>
  <si>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</si>
  <si>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</si>
  <si>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</si>
  <si>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</si>
  <si>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</si>
  <si>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</si>
  <si>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</si>
  <si>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</si>
  <si>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</si>
  <si>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</si>
  <si>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</si>
  <si>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</si>
  <si>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</si>
  <si>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</si>
  <si>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</si>
  <si>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</si>
  <si>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</si>
  <si>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</si>
  <si>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</si>
  <si>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</si>
  <si>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</si>
  <si>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</si>
  <si>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</si>
  <si>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</si>
  <si>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</si>
  <si>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</si>
  <si>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</si>
  <si>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</si>
  <si>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</si>
  <si>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</si>
  <si>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</si>
  <si>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</si>
  <si>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</si>
  <si>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</si>
  <si>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</si>
  <si>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</si>
  <si>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</si>
  <si>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</si>
  <si>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</si>
  <si>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</si>
  <si>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</si>
  <si>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</si>
  <si>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</si>
  <si>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</si>
  <si>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</si>
  <si>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</si>
  <si>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</si>
  <si>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</si>
  <si>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</si>
  <si>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</si>
  <si>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</si>
  <si>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</si>
  <si>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</si>
  <si>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</si>
  <si>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</si>
  <si>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</si>
  <si>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</si>
  <si>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</si>
  <si>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</si>
  <si>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</si>
  <si>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</si>
  <si>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</si>
  <si>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</si>
  <si>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</si>
  <si>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</si>
  <si>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</si>
  <si>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</si>
  <si>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</si>
  <si>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</si>
  <si>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</si>
  <si>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</si>
  <si>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</si>
  <si>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</si>
  <si>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</si>
  <si>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</si>
  <si>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</si>
  <si>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</si>
  <si>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</si>
  <si>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</si>
  <si>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</si>
  <si>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</si>
  <si>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</si>
  <si>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</si>
  <si>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</si>
  <si>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</si>
  <si>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</si>
  <si>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</si>
  <si>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</si>
  <si>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</si>
  <si>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</si>
  <si>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</si>
  <si>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</si>
  <si>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</si>
  <si>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</si>
  <si>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</si>
  <si>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</si>
  <si>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</si>
  <si>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</si>
  <si>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</si>
  <si>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</si>
  <si>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</si>
  <si>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</si>
  <si>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</si>
  <si>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</si>
  <si>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</si>
  <si>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</si>
  <si>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</si>
  <si>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</si>
  <si>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</si>
  <si>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</si>
  <si>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</si>
  <si>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</si>
  <si>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</si>
  <si>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</si>
  <si>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</si>
  <si>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</si>
  <si>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</si>
  <si>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</si>
  <si>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</si>
  <si>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</si>
  <si>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</si>
  <si>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</si>
  <si>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</si>
  <si>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</si>
  <si>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</si>
  <si>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</si>
  <si>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</si>
  <si>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</si>
  <si>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</si>
  <si>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</si>
  <si>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</si>
  <si>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</si>
  <si>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</si>
  <si>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</si>
  <si>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</si>
  <si>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</si>
  <si>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</si>
  <si>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</si>
  <si>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</si>
  <si>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</si>
  <si>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</si>
  <si>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</si>
  <si>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</si>
  <si>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</si>
  <si>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</si>
  <si>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</si>
  <si>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</si>
  <si>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</si>
  <si>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</si>
  <si>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</si>
  <si>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</si>
  <si>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</si>
  <si>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</si>
  <si>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</si>
  <si>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</si>
  <si>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</si>
  <si>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</si>
  <si>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</si>
  <si>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</si>
  <si>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</si>
  <si>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</si>
  <si>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</si>
  <si>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</si>
  <si>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</si>
  <si>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</si>
  <si>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</si>
  <si>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</si>
  <si>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</si>
  <si>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</si>
  <si>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</si>
  <si>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</si>
  <si>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</si>
  <si>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</si>
  <si>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</si>
  <si>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</si>
  <si>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</si>
  <si>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</si>
  <si>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</si>
  <si>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</si>
  <si>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</si>
  <si>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</si>
  <si>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</si>
  <si>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</si>
  <si>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</si>
  <si>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</si>
  <si>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</si>
  <si>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</si>
  <si>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</si>
  <si>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</si>
  <si>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</si>
  <si>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</si>
  <si>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</si>
  <si>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</si>
  <si>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</si>
  <si>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</si>
  <si>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</si>
  <si>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</si>
  <si>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</si>
  <si>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</si>
  <si>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</si>
  <si>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</si>
  <si>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</si>
  <si>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</si>
  <si>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</si>
  <si>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</si>
  <si>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</si>
  <si>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</si>
  <si>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</si>
  <si>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</si>
  <si>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</si>
  <si>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</si>
  <si>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</si>
  <si>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</si>
  <si>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</si>
  <si>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</si>
  <si>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</si>
  <si>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</si>
  <si>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</si>
  <si>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</si>
  <si>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</si>
  <si>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</si>
  <si>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</si>
  <si>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</si>
  <si>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</si>
  <si>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</si>
  <si>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</si>
  <si>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</si>
  <si>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</si>
  <si>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</si>
  <si>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</si>
  <si>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</si>
  <si>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</si>
  <si>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</si>
  <si>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</si>
  <si>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</si>
  <si>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</si>
  <si>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</si>
  <si>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</si>
  <si>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</si>
  <si>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</si>
  <si>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</si>
  <si>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</si>
  <si>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</si>
  <si>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</si>
  <si>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</si>
  <si>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</si>
  <si>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</si>
  <si>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</si>
  <si>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</si>
  <si>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</si>
  <si>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</si>
  <si>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</si>
  <si>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</si>
  <si>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</si>
  <si>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</si>
  <si>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</si>
  <si>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</si>
  <si>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</si>
  <si>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</si>
  <si>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</si>
  <si>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</si>
  <si>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</si>
  <si>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</si>
  <si>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</si>
  <si>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</si>
  <si>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</si>
  <si>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</si>
  <si>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</si>
  <si>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</si>
  <si>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</si>
  <si>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</si>
  <si>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</si>
  <si>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</si>
  <si>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</si>
  <si>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</si>
  <si>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</si>
  <si>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</si>
  <si>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</si>
  <si>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</si>
  <si>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</si>
  <si>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</si>
  <si>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</si>
  <si>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</si>
  <si>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</si>
  <si>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</si>
  <si>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</si>
  <si>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</si>
  <si>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</si>
  <si>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</si>
  <si>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</si>
  <si>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</si>
  <si>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</si>
  <si>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</si>
  <si>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</si>
  <si>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</si>
  <si>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</si>
  <si>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</si>
  <si>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</si>
  <si>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</si>
  <si>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</si>
  <si>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</si>
  <si>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</si>
  <si>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</si>
  <si>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</si>
  <si>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</si>
  <si>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</si>
  <si>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</si>
  <si>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</si>
  <si>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</si>
  <si>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</si>
  <si>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</si>
  <si>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</si>
  <si>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</si>
  <si>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</si>
  <si>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</si>
  <si>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</si>
  <si>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</si>
  <si>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</si>
  <si>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</si>
  <si>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</si>
  <si>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</si>
  <si>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</si>
  <si>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</si>
  <si>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</si>
  <si>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</si>
  <si>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</si>
  <si>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</si>
  <si>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</si>
  <si>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</si>
  <si>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</si>
  <si>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</si>
  <si>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</si>
  <si>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</si>
  <si>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</si>
  <si>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</si>
  <si>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</si>
  <si>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</si>
  <si>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</si>
  <si>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</si>
  <si>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</si>
  <si>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</si>
  <si>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</si>
  <si>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</si>
  <si>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</si>
  <si>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</si>
  <si>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</si>
  <si>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</si>
  <si>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</si>
  <si>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</si>
  <si>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</si>
  <si>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</si>
  <si>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</si>
  <si>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</si>
  <si>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</si>
  <si>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</si>
  <si>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</si>
  <si>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</si>
  <si>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</si>
  <si>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</si>
  <si>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</si>
  <si>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</si>
  <si>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</si>
  <si>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</si>
  <si>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</si>
  <si>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</si>
  <si>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</si>
  <si>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</si>
  <si>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</si>
  <si>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</si>
  <si>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</si>
  <si>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</si>
  <si>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</si>
  <si>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</si>
  <si>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</si>
  <si>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</si>
  <si>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</si>
  <si>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</si>
  <si>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</si>
  <si>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</si>
  <si>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</si>
  <si>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</si>
  <si>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</si>
  <si>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</si>
  <si>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</si>
  <si>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</si>
  <si>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</si>
  <si>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</si>
  <si>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</si>
  <si>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</si>
  <si>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</si>
  <si>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</si>
  <si>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</si>
  <si>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</si>
  <si>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</si>
  <si>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</si>
  <si>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</si>
  <si>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</si>
  <si>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</si>
  <si>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</si>
  <si>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</si>
  <si>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</si>
  <si>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</si>
  <si>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</si>
  <si>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</si>
  <si>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</si>
  <si>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</si>
  <si>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</si>
  <si>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</si>
  <si>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</si>
  <si>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</si>
  <si>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</si>
  <si>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</si>
  <si>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</si>
  <si>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</si>
  <si>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</si>
  <si>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</si>
  <si>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</si>
  <si>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</si>
  <si>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</si>
  <si>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</si>
  <si>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</si>
  <si>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</si>
  <si>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</si>
  <si>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</si>
  <si>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</si>
  <si>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</si>
  <si>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</si>
  <si>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</si>
  <si>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</si>
  <si>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</si>
  <si>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</si>
  <si>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</si>
  <si>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</si>
  <si>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</si>
  <si>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</si>
  <si>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</si>
  <si>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</si>
  <si>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</si>
  <si>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</si>
  <si>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</si>
  <si>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</si>
  <si>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</si>
  <si>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</si>
  <si>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</si>
  <si>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</si>
  <si>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</si>
  <si>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</si>
  <si>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</si>
  <si>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</si>
  <si>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</si>
  <si>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</si>
  <si>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</si>
  <si>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</si>
  <si>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</si>
  <si>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</si>
  <si>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</si>
  <si>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</si>
  <si>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</si>
  <si>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</si>
  <si>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</si>
  <si>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</si>
  <si>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</si>
  <si>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</si>
  <si>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</si>
  <si>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</si>
  <si>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</si>
  <si>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</si>
  <si>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</si>
  <si>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</si>
  <si>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</si>
  <si>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</si>
  <si>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</si>
  <si>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</si>
  <si>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</si>
  <si>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</si>
  <si>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</si>
  <si>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</si>
  <si>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</si>
  <si>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</si>
  <si>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</si>
  <si>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</si>
  <si>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</si>
  <si>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</si>
  <si>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</si>
  <si>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</si>
  <si>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</si>
  <si>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</si>
  <si>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</si>
  <si>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</si>
  <si>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</si>
  <si>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</si>
  <si>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</si>
  <si>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</si>
  <si>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</si>
  <si>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</si>
  <si>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</si>
  <si>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</si>
  <si>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</si>
  <si>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</si>
  <si>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</si>
  <si>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</si>
  <si>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</si>
  <si>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</si>
  <si>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</si>
  <si>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</si>
  <si>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</si>
  <si>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</si>
  <si>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</si>
  <si>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</si>
  <si>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</si>
  <si>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</si>
  <si>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</si>
  <si>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</si>
  <si>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</si>
  <si>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</si>
  <si>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</si>
  <si>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</si>
  <si>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</si>
  <si>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</si>
  <si>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</si>
  <si>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</si>
  <si>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</si>
  <si>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</si>
  <si>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</si>
  <si>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</si>
  <si>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</si>
  <si>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</si>
  <si>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</si>
  <si>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</si>
  <si>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</si>
  <si>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</si>
  <si>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</si>
  <si>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</si>
  <si>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</si>
  <si>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</si>
  <si>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</si>
  <si>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</si>
  <si>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</si>
  <si>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</si>
  <si>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</si>
  <si>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</si>
  <si>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</si>
  <si>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</si>
  <si>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</si>
  <si>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</si>
  <si>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</si>
  <si>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</si>
  <si>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</si>
  <si>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</si>
  <si>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</si>
  <si>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</si>
  <si>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</si>
  <si>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</si>
  <si>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</si>
  <si>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</si>
  <si>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</si>
  <si>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</si>
  <si>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</si>
  <si>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</si>
  <si>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</si>
  <si>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</si>
  <si>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</si>
  <si>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</si>
  <si>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</si>
  <si>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</si>
  <si>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</si>
  <si>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</si>
  <si>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</si>
  <si>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</si>
  <si>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</si>
  <si>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</si>
  <si>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</si>
  <si>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</si>
  <si>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</si>
  <si>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</si>
  <si>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</si>
  <si>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</si>
  <si>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</si>
  <si>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</si>
  <si>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</si>
  <si>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</si>
  <si>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</si>
  <si>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</si>
  <si>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</si>
  <si>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</si>
  <si>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</si>
  <si>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</si>
  <si>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</si>
  <si>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</si>
  <si>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</si>
  <si>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</si>
  <si>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</si>
  <si>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</si>
  <si>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</si>
  <si>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</si>
  <si>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</si>
  <si>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</si>
  <si>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</si>
  <si>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</si>
  <si>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</si>
  <si>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</si>
  <si>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</si>
  <si>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</si>
  <si>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</si>
  <si>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</si>
  <si>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</si>
  <si>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</si>
  <si>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</si>
  <si>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</si>
  <si>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</si>
  <si>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</si>
  <si>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</si>
  <si>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</si>
  <si>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</si>
  <si>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</si>
  <si>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</si>
  <si>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</si>
  <si>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</si>
  <si>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</si>
  <si>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</si>
  <si>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</si>
  <si>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</si>
  <si>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</si>
  <si>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</si>
  <si>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</si>
  <si>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</si>
  <si>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</si>
  <si>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</si>
  <si>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</si>
  <si>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</si>
  <si>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</si>
  <si>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</si>
  <si>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</si>
  <si>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</si>
  <si>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</si>
  <si>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</si>
  <si>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</si>
  <si>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</si>
  <si>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</si>
  <si>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</si>
  <si>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</si>
  <si>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</si>
  <si>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</si>
  <si>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</si>
  <si>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</si>
  <si>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</si>
  <si>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</si>
  <si>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</si>
  <si>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</si>
  <si>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</si>
  <si>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</si>
  <si>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</si>
  <si>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</si>
  <si>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</si>
  <si>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</si>
  <si>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</si>
  <si>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</si>
  <si>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</si>
  <si>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</si>
  <si>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</si>
  <si>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</si>
  <si>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</si>
  <si>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</si>
  <si>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</si>
  <si>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</si>
  <si>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</si>
  <si>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</si>
  <si>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</si>
  <si>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</si>
  <si>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</si>
  <si>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</si>
  <si>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</si>
  <si>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</si>
  <si>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</si>
  <si>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</si>
  <si>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</si>
  <si>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</si>
  <si>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</si>
  <si>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</si>
  <si>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</si>
  <si>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</si>
  <si>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</si>
  <si>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</si>
  <si>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</si>
  <si>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</si>
  <si>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</si>
  <si>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</si>
  <si>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</si>
  <si>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</si>
  <si>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</si>
  <si>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</si>
  <si>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</si>
  <si>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</si>
  <si>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</si>
  <si>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</si>
  <si>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</si>
  <si>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</si>
  <si>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</si>
  <si>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</si>
  <si>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</si>
  <si>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</si>
  <si>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</si>
  <si>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</si>
  <si>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</si>
  <si>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</si>
  <si>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</si>
  <si>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</si>
  <si>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</si>
  <si>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</si>
  <si>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</si>
  <si>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</si>
  <si>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</si>
  <si>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</si>
  <si>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</si>
  <si>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</si>
  <si>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</si>
  <si>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</si>
  <si>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</si>
  <si>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</si>
  <si>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</si>
  <si>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</si>
  <si>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</si>
  <si>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</si>
  <si>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</si>
  <si>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</si>
  <si>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</si>
  <si>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</si>
  <si>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</si>
  <si>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</si>
  <si>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</si>
  <si>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</si>
  <si>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</si>
  <si>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</si>
  <si>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</si>
  <si>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</si>
  <si>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</si>
  <si>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</si>
  <si>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</si>
  <si>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</si>
  <si>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</si>
  <si>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</si>
  <si>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</si>
  <si>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</si>
  <si>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</si>
  <si>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</si>
  <si>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</si>
  <si>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</si>
  <si>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</si>
  <si>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</si>
  <si>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</si>
  <si>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</si>
  <si>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</si>
  <si>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</si>
  <si>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</si>
  <si>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</si>
  <si>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</si>
  <si>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</si>
  <si>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</si>
  <si>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</si>
  <si>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</si>
  <si>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</si>
  <si>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</si>
  <si>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</si>
  <si>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</si>
  <si>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</si>
  <si>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</si>
  <si>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</si>
  <si>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</si>
  <si>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</si>
  <si>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</si>
  <si>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</si>
  <si>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</si>
  <si>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</si>
  <si>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</si>
  <si>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</si>
  <si>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</si>
  <si>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</si>
  <si>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</si>
  <si>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</si>
  <si>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</si>
  <si>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</si>
  <si>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</si>
  <si>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</si>
  <si>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</si>
  <si>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</si>
  <si>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</si>
  <si>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</si>
  <si>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</si>
  <si>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</si>
  <si>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</si>
  <si>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</si>
  <si>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</si>
  <si>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</si>
  <si>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</si>
  <si>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</si>
  <si>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</si>
  <si>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</si>
  <si>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</si>
  <si>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</si>
  <si>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</si>
  <si>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</si>
  <si>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</si>
  <si>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</si>
  <si>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</si>
  <si>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</si>
  <si>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</si>
  <si>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</si>
  <si>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</si>
  <si>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</si>
  <si>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</si>
  <si>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</si>
  <si>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</si>
  <si>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</si>
  <si>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</si>
  <si>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</si>
  <si>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</si>
  <si>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</si>
  <si>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</si>
  <si>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</si>
  <si>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</si>
  <si>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</si>
  <si>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</si>
  <si>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</si>
  <si>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</si>
  <si>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</si>
  <si>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</si>
  <si>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</si>
  <si>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</si>
  <si>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</si>
  <si>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</si>
  <si>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</si>
  <si>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</si>
  <si>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</si>
  <si>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</si>
  <si>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</si>
  <si>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</si>
  <si>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</si>
  <si>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</si>
  <si>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</si>
  <si>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</si>
  <si>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</si>
  <si>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</si>
  <si>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</si>
  <si>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</si>
  <si>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</si>
  <si>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</si>
  <si>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</si>
  <si>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</si>
  <si>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</si>
  <si>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</si>
  <si>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</si>
  <si>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</si>
  <si>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</si>
  <si>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</si>
  <si>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</si>
  <si>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</si>
  <si>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</si>
  <si>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</si>
  <si>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</si>
  <si>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</si>
  <si>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</si>
  <si>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</si>
  <si>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</si>
  <si>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</si>
  <si>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</si>
  <si>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</si>
  <si>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</si>
  <si>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</si>
  <si>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</si>
  <si>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</si>
  <si>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</si>
  <si>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</si>
  <si>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</si>
  <si>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</si>
  <si>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</si>
  <si>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</si>
  <si>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</si>
  <si>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</si>
  <si>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</si>
  <si>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</si>
  <si>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</si>
  <si>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</si>
  <si>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</si>
  <si>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</si>
  <si>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</si>
  <si>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</si>
  <si>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</si>
  <si>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</si>
  <si>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</si>
  <si>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</si>
  <si>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</si>
  <si>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</si>
  <si>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</si>
  <si>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</si>
  <si>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</si>
  <si>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</si>
  <si>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</si>
  <si>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</si>
  <si>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</si>
  <si>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</si>
  <si>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</si>
  <si>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</si>
  <si>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</si>
  <si>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</si>
  <si>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</si>
  <si>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</si>
  <si>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</si>
  <si>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</si>
  <si>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</si>
  <si>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</si>
  <si>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</si>
  <si>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</si>
  <si>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</si>
  <si>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</si>
  <si>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</si>
  <si>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</si>
  <si>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</si>
  <si>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</si>
  <si>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</si>
  <si>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</si>
  <si>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</si>
  <si>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</si>
  <si>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</si>
  <si>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</si>
  <si>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</si>
  <si>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</si>
  <si>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</si>
  <si>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</si>
  <si>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</si>
  <si>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</si>
  <si>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</si>
  <si>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</si>
  <si>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</si>
  <si>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</si>
  <si>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</si>
  <si>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</si>
  <si>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</si>
  <si>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</si>
  <si>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</si>
  <si>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</si>
  <si>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</si>
  <si>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</si>
  <si>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</si>
  <si>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</si>
  <si>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</si>
  <si>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</si>
  <si>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</si>
  <si>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</si>
  <si>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</si>
  <si>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</si>
  <si>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</si>
  <si>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</si>
  <si>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</si>
  <si>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</si>
  <si>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</si>
  <si>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</si>
  <si>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</si>
  <si>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</si>
  <si>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</si>
  <si>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</si>
  <si>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</si>
  <si>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</si>
  <si>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</si>
  <si>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</si>
  <si>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</si>
  <si>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</si>
  <si>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</si>
  <si>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</si>
  <si>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</si>
  <si>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</si>
  <si>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</si>
  <si>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</si>
  <si>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</si>
  <si>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</si>
  <si>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</si>
  <si>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</si>
  <si>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</si>
  <si>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</si>
  <si>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</si>
  <si>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</si>
  <si>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</si>
  <si>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</si>
  <si>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</si>
  <si>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</si>
  <si>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</si>
  <si>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</si>
  <si>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</si>
  <si>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</si>
  <si>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</si>
  <si>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</si>
  <si>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</si>
  <si>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</si>
  <si>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</si>
  <si>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</si>
  <si>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</si>
  <si>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</si>
  <si>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</si>
  <si>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</si>
  <si>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</si>
  <si>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</si>
  <si>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</si>
  <si>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</si>
  <si>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</si>
  <si>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</si>
  <si>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</si>
  <si>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</si>
  <si>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</si>
  <si>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</si>
  <si>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</si>
  <si>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</si>
  <si>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</si>
  <si>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</si>
  <si>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</si>
  <si>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</si>
  <si>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</si>
  <si>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</si>
  <si>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</si>
  <si>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</si>
  <si>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</si>
  <si>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</si>
  <si>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</si>
  <si>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</si>
  <si>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</si>
  <si>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</si>
  <si>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</si>
  <si>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</si>
  <si>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</si>
  <si>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</si>
  <si>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</si>
  <si>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</si>
  <si>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</si>
  <si>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</si>
  <si>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</si>
  <si>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</si>
  <si>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</si>
  <si>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</si>
  <si>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</si>
  <si>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</si>
  <si>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</si>
  <si>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</si>
  <si>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</si>
  <si>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</si>
  <si>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</si>
  <si>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</si>
  <si>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</si>
  <si>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</si>
  <si>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</si>
  <si>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</si>
  <si>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</si>
  <si>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</si>
  <si>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</si>
  <si>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</si>
  <si>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</si>
  <si>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</si>
  <si>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</si>
  <si>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</si>
  <si>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</si>
  <si>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</si>
  <si>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</si>
  <si>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</si>
  <si>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</si>
  <si>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</si>
  <si>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</si>
  <si>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</si>
  <si>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</si>
  <si>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</si>
  <si>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</si>
  <si>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</si>
  <si>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</si>
  <si>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</si>
  <si>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</si>
  <si>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</si>
  <si>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</si>
  <si>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</si>
  <si>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</si>
  <si>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</si>
  <si>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</si>
  <si>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</si>
  <si>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</si>
  <si>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</si>
  <si>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</si>
  <si>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</si>
  <si>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</si>
  <si>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</si>
  <si>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</si>
  <si>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</si>
  <si>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</si>
  <si>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</si>
  <si>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</si>
  <si>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</si>
  <si>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</si>
  <si>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</si>
  <si>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</si>
  <si>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</si>
  <si>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</si>
  <si>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</si>
  <si>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</si>
  <si>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</si>
  <si>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</si>
  <si>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</si>
  <si>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</si>
  <si>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</si>
  <si>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</si>
  <si>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</si>
  <si>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</si>
  <si>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</si>
  <si>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</si>
  <si>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</si>
  <si>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</si>
  <si>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</si>
  <si>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</si>
  <si>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</si>
  <si>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</si>
  <si>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</si>
  <si>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</si>
  <si>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</si>
  <si>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</si>
  <si>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</si>
  <si>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</si>
  <si>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</si>
  <si>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</si>
  <si>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</si>
  <si>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</si>
  <si>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</si>
  <si>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</si>
  <si>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</si>
  <si>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</si>
  <si>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</si>
  <si>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</si>
  <si>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</si>
  <si>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</si>
  <si>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</si>
  <si>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</si>
  <si>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</si>
  <si>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</si>
  <si>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</si>
  <si>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</si>
  <si>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</si>
  <si>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</si>
  <si>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</si>
  <si>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</si>
  <si>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</si>
  <si>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</si>
  <si>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</si>
  <si>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</si>
  <si>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</si>
  <si>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</si>
  <si>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</si>
  <si>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</si>
  <si>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</si>
  <si>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</si>
  <si>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</si>
  <si>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</si>
  <si>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</si>
  <si>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</si>
  <si>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</si>
  <si>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</si>
  <si>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</si>
  <si>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</si>
  <si>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</si>
  <si>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</si>
  <si>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</si>
  <si>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</si>
  <si>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</si>
  <si>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</si>
  <si>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</si>
  <si>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</si>
  <si>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</si>
  <si>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</si>
  <si>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</si>
  <si>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</si>
  <si>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</si>
  <si>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</si>
  <si>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</si>
  <si>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</si>
  <si>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</si>
  <si>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</si>
  <si>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</si>
  <si>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</si>
  <si>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</si>
  <si>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</si>
  <si>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</si>
  <si>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</si>
  <si>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</si>
  <si>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</si>
  <si>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</si>
  <si>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</si>
  <si>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</si>
  <si>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</si>
  <si>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</si>
  <si>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</si>
  <si>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</si>
  <si>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</si>
  <si>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</si>
  <si>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</si>
  <si>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</si>
  <si>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</si>
  <si>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</si>
  <si>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</si>
  <si>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</si>
  <si>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</si>
  <si>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</si>
  <si>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</si>
  <si>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</si>
  <si>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</si>
  <si>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</si>
  <si>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</si>
  <si>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</si>
  <si>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</si>
  <si>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</si>
  <si>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</si>
  <si>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</si>
  <si>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</si>
  <si>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</si>
  <si>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</si>
  <si>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</si>
  <si>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</si>
  <si>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</si>
  <si>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</si>
  <si>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</si>
  <si>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</si>
  <si>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</si>
  <si>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</si>
  <si>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</si>
  <si>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</si>
  <si>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</si>
  <si>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</si>
  <si>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</si>
  <si>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</si>
  <si>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</si>
  <si>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</si>
  <si>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</si>
  <si>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</si>
  <si>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</si>
  <si>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</si>
  <si>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</si>
  <si>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</si>
  <si>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</si>
  <si>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</si>
  <si>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</si>
  <si>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</si>
  <si>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</si>
  <si>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</si>
  <si>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</si>
  <si>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</si>
  <si>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</si>
  <si>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</si>
  <si>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</si>
  <si>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</si>
  <si>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</si>
  <si>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</si>
  <si>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</si>
  <si>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</si>
  <si>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</si>
  <si>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</si>
  <si>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</si>
  <si>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</si>
  <si>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</si>
  <si>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</si>
  <si>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</si>
  <si>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</si>
  <si>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</si>
  <si>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</si>
  <si>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</si>
  <si>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</si>
  <si>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</si>
  <si>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</si>
  <si>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</si>
  <si>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</si>
  <si>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</si>
  <si>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</si>
  <si>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</si>
  <si>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</si>
  <si>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</si>
  <si>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</si>
  <si>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</si>
  <si>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</si>
  <si>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</si>
  <si>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</si>
  <si>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</si>
  <si>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</si>
  <si>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</si>
  <si>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</si>
  <si>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</si>
  <si>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</si>
  <si>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</si>
  <si>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</si>
  <si>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</si>
  <si>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</si>
  <si>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</si>
  <si>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</si>
  <si>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</si>
  <si>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</si>
  <si>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</si>
  <si>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</si>
  <si>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</si>
  <si>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</si>
  <si>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</si>
  <si>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</si>
  <si>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</si>
  <si>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</si>
  <si>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</si>
  <si>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</si>
  <si>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</si>
  <si>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</si>
  <si>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</si>
  <si>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</si>
  <si>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</si>
  <si>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</si>
  <si>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</si>
  <si>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</si>
  <si>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</si>
  <si>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</si>
  <si>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</si>
  <si>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</si>
  <si>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</si>
  <si>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</si>
  <si>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</si>
  <si>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</si>
  <si>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</si>
  <si>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</si>
  <si>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</si>
  <si>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</si>
  <si>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</si>
  <si>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</si>
  <si>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</si>
  <si>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</si>
  <si>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</si>
  <si>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</si>
  <si>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</si>
  <si>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</si>
  <si>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</si>
  <si>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</si>
  <si>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</si>
  <si>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</si>
  <si>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</si>
  <si>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</si>
  <si>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</si>
  <si>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</si>
  <si>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</si>
  <si>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</si>
  <si>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</si>
  <si>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</si>
  <si>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</si>
  <si>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</si>
  <si>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</si>
  <si>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</si>
  <si>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</si>
  <si>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</si>
  <si>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</si>
  <si>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</si>
  <si>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</si>
  <si>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</si>
  <si>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</si>
  <si>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</si>
  <si>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</si>
  <si>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</si>
  <si>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</si>
  <si>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</si>
  <si>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</si>
  <si>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</si>
  <si>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</si>
  <si>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</si>
  <si>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</si>
  <si>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</si>
  <si>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</si>
  <si>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</si>
  <si>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</si>
  <si>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</si>
  <si>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</si>
  <si>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</si>
  <si>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</si>
  <si>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</si>
  <si>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</si>
  <si>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</si>
  <si>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</si>
  <si>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</si>
  <si>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</si>
  <si>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</si>
  <si>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</si>
  <si>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</si>
  <si>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</si>
  <si>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</si>
  <si>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</si>
  <si>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</si>
  <si>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</si>
  <si>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</si>
  <si>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</si>
  <si>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</si>
  <si>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</si>
  <si>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</si>
  <si>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</si>
  <si>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</si>
  <si>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</si>
  <si>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</si>
  <si>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</si>
  <si>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</si>
  <si>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</si>
  <si>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</si>
  <si>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</si>
  <si>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</si>
  <si>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</si>
  <si>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</si>
  <si>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</si>
  <si>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</si>
  <si>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</si>
  <si>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</si>
  <si>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</si>
  <si>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</si>
  <si>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</si>
  <si>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</si>
  <si>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</si>
  <si>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</si>
  <si>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</si>
  <si>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</si>
  <si>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</si>
  <si>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</si>
  <si>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</si>
  <si>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</si>
  <si>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</si>
  <si>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</si>
  <si>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</si>
  <si>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</si>
  <si>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</si>
  <si>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</si>
  <si>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</si>
  <si>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</si>
  <si>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</si>
  <si>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</si>
  <si>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</si>
  <si>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</si>
  <si>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</si>
  <si>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</si>
  <si>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</si>
  <si>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</si>
  <si>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</si>
  <si>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</si>
  <si>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</si>
  <si>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</si>
  <si>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</si>
  <si>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</si>
  <si>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</si>
  <si>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</si>
  <si>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</si>
  <si>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</si>
  <si>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</si>
  <si>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</si>
  <si>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</si>
  <si>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</si>
  <si>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</si>
  <si>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</si>
  <si>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</si>
  <si>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</si>
  <si>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</si>
  <si>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</si>
  <si>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</si>
  <si>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</si>
  <si>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</si>
  <si>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</si>
  <si>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</si>
  <si>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</si>
  <si>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</si>
  <si>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</si>
  <si>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</si>
  <si>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</si>
  <si>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</si>
  <si>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</si>
  <si>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</si>
  <si>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</si>
  <si>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</si>
  <si>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</si>
  <si>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</si>
  <si>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</si>
  <si>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</si>
  <si>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</si>
  <si>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</si>
  <si>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</si>
  <si>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</si>
  <si>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</si>
  <si>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</si>
  <si>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</si>
  <si>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</si>
  <si>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</si>
  <si>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</si>
  <si>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</si>
  <si>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</si>
  <si>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</si>
  <si>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</si>
  <si>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</si>
  <si>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</si>
  <si>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</si>
  <si>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</si>
  <si>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</si>
  <si>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</si>
  <si>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</si>
  <si>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</si>
  <si>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</si>
  <si>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</si>
  <si>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</si>
  <si>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</si>
  <si>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</si>
  <si>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</si>
  <si>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</si>
  <si>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</si>
  <si>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</si>
  <si>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</si>
  <si>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</si>
  <si>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</si>
  <si>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</si>
  <si>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</si>
  <si>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</si>
  <si>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</si>
  <si>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</si>
  <si>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</si>
  <si>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</si>
  <si>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</si>
  <si>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</si>
  <si>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</si>
  <si>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</si>
  <si>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</si>
  <si>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</si>
  <si>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</si>
  <si>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</si>
  <si>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</si>
  <si>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</si>
  <si>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</si>
  <si>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</si>
  <si>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</si>
  <si>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</si>
  <si>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</si>
  <si>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</si>
  <si>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</si>
  <si>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</si>
  <si>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</si>
  <si>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</si>
  <si>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</si>
  <si>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</si>
  <si>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</si>
  <si>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</si>
  <si>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</si>
  <si>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</si>
  <si>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</si>
  <si>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</si>
  <si>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</si>
  <si>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</si>
  <si>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</si>
  <si>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</si>
  <si>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</si>
  <si>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</si>
  <si>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</si>
  <si>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</si>
  <si>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</si>
  <si>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</si>
  <si>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</si>
  <si>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</si>
  <si>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</si>
  <si>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</si>
  <si>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</si>
  <si>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</si>
  <si>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</si>
  <si>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</si>
  <si>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</si>
  <si>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</si>
  <si>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</si>
  <si>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</si>
  <si>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</si>
  <si>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</si>
  <si>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</si>
  <si>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</si>
  <si>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</si>
  <si>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</si>
  <si>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</si>
  <si>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</si>
  <si>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</si>
  <si>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</si>
  <si>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</si>
  <si>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</si>
  <si>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</si>
  <si>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</si>
  <si>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</si>
  <si>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</si>
  <si>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</si>
  <si>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</si>
  <si>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</si>
  <si>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</si>
  <si>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</si>
  <si>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</si>
  <si>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</si>
  <si>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</si>
  <si>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</si>
  <si>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</si>
  <si>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</si>
  <si>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</si>
  <si>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</si>
  <si>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</si>
  <si>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</si>
  <si>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</si>
  <si>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</si>
  <si>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</si>
  <si>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</si>
  <si>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</si>
  <si>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</si>
  <si>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</si>
  <si>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</si>
  <si>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</si>
  <si>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</si>
  <si>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</si>
  <si>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</si>
  <si>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</si>
  <si>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</si>
  <si>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</si>
  <si>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</si>
  <si>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</si>
  <si>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</si>
  <si>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</si>
  <si>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</si>
  <si>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</si>
  <si>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</si>
  <si>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</si>
  <si>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</si>
  <si>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</si>
  <si>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</si>
  <si>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</si>
  <si>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</si>
  <si>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</si>
  <si>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</si>
  <si>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</si>
  <si>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</si>
  <si>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</si>
  <si>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</si>
  <si>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</si>
  <si>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</si>
  <si>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</si>
  <si>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</si>
  <si>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</si>
  <si>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</si>
  <si>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</si>
  <si>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</si>
  <si>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</si>
  <si>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</si>
  <si>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</si>
  <si>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</si>
  <si>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</si>
  <si>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</si>
  <si>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</si>
  <si>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</si>
  <si>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</si>
  <si>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</si>
  <si>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</si>
  <si>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</si>
  <si>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</si>
  <si>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</si>
  <si>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</si>
  <si>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</si>
  <si>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</si>
  <si>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</si>
  <si>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</si>
  <si>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</si>
  <si>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</si>
  <si>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</si>
  <si>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</si>
  <si>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</si>
  <si>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</si>
  <si>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</si>
  <si>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</si>
  <si>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</si>
  <si>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</si>
  <si>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</si>
  <si>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</si>
  <si>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</si>
  <si>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</si>
  <si>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</si>
  <si>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</si>
  <si>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</si>
  <si>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</si>
  <si>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</si>
  <si>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</si>
  <si>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</si>
  <si>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</si>
  <si>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</si>
  <si>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</si>
  <si>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</si>
  <si>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</si>
  <si>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</si>
  <si>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</si>
  <si>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</si>
  <si>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</si>
  <si>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</si>
  <si>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</si>
  <si>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</si>
  <si>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</si>
  <si>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</si>
  <si>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</si>
  <si>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</si>
  <si>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</si>
  <si>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</si>
  <si>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</si>
  <si>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</si>
  <si>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</si>
  <si>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</si>
  <si>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</si>
  <si>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</si>
  <si>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</si>
  <si>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</si>
  <si>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</si>
  <si>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</si>
  <si>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</si>
  <si>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</si>
  <si>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</si>
  <si>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</si>
  <si>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</si>
  <si>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</si>
  <si>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</si>
  <si>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</si>
  <si>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</si>
  <si>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</si>
  <si>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</si>
  <si>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</si>
  <si>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</si>
  <si>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</si>
  <si>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</si>
  <si>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</si>
  <si>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</si>
  <si>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</si>
  <si>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</si>
  <si>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</si>
  <si>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</si>
  <si>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</si>
  <si>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</si>
  <si>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</si>
  <si>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</si>
  <si>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</si>
  <si>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</si>
  <si>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</si>
  <si>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</si>
  <si>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</si>
  <si>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</si>
  <si>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</si>
  <si>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</si>
  <si>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</si>
  <si>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</si>
  <si>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</si>
  <si>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</si>
  <si>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</si>
  <si>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</si>
  <si>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</si>
  <si>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</si>
  <si>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</si>
  <si>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</si>
  <si>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</si>
  <si>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</si>
  <si>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</si>
  <si>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</si>
  <si>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</si>
  <si>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</si>
  <si>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</si>
  <si>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</si>
  <si>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</si>
  <si>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</si>
  <si>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</si>
  <si>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</si>
  <si>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</si>
  <si>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</si>
  <si>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</si>
  <si>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</si>
  <si>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</si>
  <si>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</si>
  <si>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</si>
  <si>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</si>
  <si>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</si>
  <si>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</si>
  <si>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</si>
  <si>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</si>
  <si>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</si>
  <si>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</si>
  <si>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</si>
  <si>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</si>
  <si>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</si>
  <si>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</si>
  <si>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</si>
  <si>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</si>
  <si>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</si>
  <si>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</si>
  <si>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</si>
  <si>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</si>
  <si>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</si>
  <si>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</si>
  <si>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</si>
  <si>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</si>
  <si>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</si>
  <si>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</si>
  <si>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</si>
  <si>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</si>
  <si>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</si>
  <si>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</si>
  <si>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</si>
  <si>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</si>
  <si>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</si>
  <si>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</si>
  <si>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</si>
  <si>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</si>
  <si>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</si>
  <si>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</si>
  <si>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</si>
  <si>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</si>
  <si>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</si>
  <si>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</si>
  <si>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</si>
  <si>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</si>
  <si>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</si>
  <si>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</si>
  <si>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</si>
  <si>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</si>
  <si>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</si>
  <si>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</si>
  <si>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</si>
  <si>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</si>
  <si>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</si>
  <si>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</si>
  <si>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</si>
  <si>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</si>
  <si>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</si>
  <si>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</si>
  <si>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</si>
  <si>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</si>
  <si>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</si>
  <si>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</si>
  <si>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</si>
  <si>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</si>
  <si>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</si>
  <si>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</si>
  <si>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</si>
  <si>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</si>
  <si>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</si>
  <si>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</si>
  <si>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</si>
  <si>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</si>
  <si>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</si>
  <si>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</si>
  <si>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</si>
  <si>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</si>
  <si>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</si>
  <si>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</si>
  <si>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</si>
  <si>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</si>
  <si>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</si>
  <si>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</si>
  <si>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</si>
  <si>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</si>
  <si>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</si>
  <si>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</si>
  <si>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</si>
  <si>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</si>
  <si>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</si>
  <si>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</si>
  <si>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</si>
  <si>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</si>
  <si>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</si>
  <si>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</si>
  <si>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</si>
  <si>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</si>
  <si>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</si>
  <si>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</si>
  <si>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</si>
  <si>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</si>
  <si>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</si>
  <si>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</si>
  <si>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</si>
  <si>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</si>
  <si>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</si>
  <si>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</si>
  <si>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</si>
  <si>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</si>
  <si>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</si>
  <si>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</si>
  <si>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</si>
  <si>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</si>
  <si>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</si>
  <si>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</si>
  <si>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</si>
  <si>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</si>
  <si>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</si>
  <si>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</si>
  <si>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</si>
  <si>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</si>
  <si>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</si>
  <si>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</si>
  <si>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</si>
  <si>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</si>
  <si>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</si>
  <si>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</si>
  <si>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</si>
  <si>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</si>
  <si>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</si>
  <si>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</si>
  <si>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</si>
  <si>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</si>
  <si>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</si>
  <si>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</si>
  <si>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</si>
  <si>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</si>
  <si>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</si>
  <si>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</si>
  <si>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</si>
  <si>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</si>
  <si>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</si>
  <si>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</si>
  <si>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</si>
  <si>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</si>
  <si>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</si>
  <si>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</si>
  <si>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</si>
  <si>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</si>
  <si>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</si>
  <si>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</si>
  <si>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</si>
  <si>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</si>
  <si>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</si>
  <si>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</si>
  <si>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</si>
  <si>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</si>
  <si>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</si>
  <si>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</si>
  <si>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</si>
  <si>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</si>
  <si>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</si>
  <si>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</si>
  <si>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</si>
  <si>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</si>
  <si>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</si>
  <si>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</si>
  <si>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</si>
  <si>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</si>
  <si>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</si>
  <si>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</si>
  <si>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</si>
  <si>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</si>
  <si>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</si>
  <si>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</si>
  <si>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</si>
  <si>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</si>
  <si>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</si>
  <si>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</si>
  <si>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</si>
  <si>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</si>
  <si>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</si>
  <si>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</si>
  <si>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</si>
  <si>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</si>
  <si>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</si>
  <si>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</si>
  <si>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</si>
  <si>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</si>
  <si>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</si>
  <si>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</si>
  <si>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</si>
  <si>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</si>
  <si>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</si>
  <si>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</si>
  <si>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</si>
  <si>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</si>
  <si>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</si>
  <si>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</si>
  <si>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</si>
  <si>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</si>
  <si>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</si>
  <si>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</si>
  <si>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</si>
  <si>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</si>
  <si>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</si>
  <si>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</si>
  <si>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</si>
  <si>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</si>
  <si>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</si>
  <si>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</si>
  <si>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</si>
  <si>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</si>
  <si>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</si>
  <si>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</si>
  <si>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</si>
  <si>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</si>
  <si>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</si>
  <si>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</si>
  <si>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</si>
  <si>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</si>
  <si>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</si>
  <si>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</si>
  <si>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</si>
  <si>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</si>
  <si>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</si>
  <si>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</si>
  <si>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</si>
  <si>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</si>
  <si>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</si>
  <si>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</si>
  <si>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</si>
  <si>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</si>
  <si>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</si>
  <si>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</si>
  <si>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</si>
  <si>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</si>
  <si>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</si>
  <si>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</si>
  <si>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</si>
  <si>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</si>
  <si>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</si>
  <si>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</si>
  <si>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</si>
  <si>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</si>
  <si>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</si>
  <si>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</si>
  <si>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</si>
  <si>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</si>
  <si>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</si>
  <si>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</si>
  <si>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</si>
  <si>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</si>
  <si>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</si>
  <si>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</si>
  <si>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</si>
  <si>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</si>
  <si>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</si>
  <si>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</si>
  <si>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</si>
  <si>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</si>
  <si>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</si>
  <si>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</si>
  <si>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</si>
  <si>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</si>
  <si>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</si>
  <si>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</si>
  <si>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</si>
  <si>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</si>
  <si>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</si>
  <si>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</si>
  <si>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</si>
  <si>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</si>
  <si>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</si>
  <si>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</si>
  <si>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</si>
  <si>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</si>
  <si>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</si>
  <si>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</si>
  <si>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</si>
  <si>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</si>
  <si>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</si>
  <si>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</si>
  <si>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</si>
  <si>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</si>
  <si>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</si>
  <si>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</si>
  <si>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</si>
  <si>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</si>
  <si>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</si>
  <si>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</si>
  <si>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</si>
  <si>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</si>
  <si>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</si>
  <si>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</si>
  <si>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</si>
  <si>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</si>
  <si>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</si>
  <si>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</si>
  <si>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</si>
  <si>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</si>
  <si>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</si>
  <si>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</si>
  <si>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</si>
  <si>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</si>
  <si>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</si>
  <si>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</si>
  <si>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</si>
  <si>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</si>
  <si>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</si>
  <si>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</si>
  <si>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</si>
  <si>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</si>
  <si>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</si>
  <si>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</si>
  <si>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</si>
  <si>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</si>
  <si>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</si>
  <si>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</si>
  <si>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</si>
  <si>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</si>
  <si>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</si>
  <si>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</si>
  <si>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</si>
  <si>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</si>
  <si>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</si>
  <si>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</si>
  <si>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</si>
  <si>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</si>
  <si>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</si>
  <si>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</si>
  <si>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</si>
  <si>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</si>
  <si>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</si>
  <si>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</si>
  <si>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</si>
  <si>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</si>
  <si>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</si>
  <si>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</si>
  <si>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</si>
  <si>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</si>
  <si>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</si>
  <si>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</si>
  <si>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</si>
  <si>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</si>
  <si>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</si>
  <si>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</si>
  <si>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</si>
  <si>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</si>
  <si>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</si>
  <si>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</si>
  <si>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</si>
  <si>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</si>
  <si>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</si>
  <si>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</si>
  <si>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</si>
  <si>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</si>
  <si>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</si>
  <si>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</si>
  <si>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</si>
  <si>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</si>
  <si>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</si>
  <si>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</si>
  <si>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</si>
  <si>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</si>
  <si>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</si>
  <si>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</si>
  <si>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</si>
  <si>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</si>
  <si>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</si>
  <si>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</si>
  <si>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</si>
  <si>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</si>
  <si>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</si>
  <si>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</si>
  <si>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</si>
  <si>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</si>
  <si>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</si>
  <si>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</si>
  <si>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</si>
  <si>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</si>
  <si>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</si>
  <si>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</si>
  <si>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</si>
  <si>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</si>
  <si>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</si>
  <si>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</si>
  <si>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</si>
  <si>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</si>
  <si>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</si>
  <si>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</si>
  <si>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</si>
  <si>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</si>
  <si>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</si>
  <si>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</si>
  <si>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</si>
  <si>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</si>
  <si>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</si>
  <si>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</si>
  <si>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</si>
  <si>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</si>
  <si>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</si>
  <si>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</si>
  <si>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</si>
  <si>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</si>
  <si>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</si>
  <si>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</si>
  <si>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</si>
  <si>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</si>
  <si>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</si>
  <si>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</si>
  <si>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</si>
  <si>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</si>
  <si>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</si>
  <si>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</si>
  <si>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</si>
  <si>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</si>
  <si>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</si>
  <si>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</si>
  <si>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</si>
  <si>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</si>
  <si>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</si>
  <si>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</si>
  <si>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</si>
  <si>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</si>
  <si>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</si>
  <si>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</si>
  <si>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</si>
  <si>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</si>
  <si>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</si>
  <si>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</si>
  <si>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</si>
  <si>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</si>
  <si>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</si>
  <si>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</si>
  <si>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</si>
  <si>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</si>
  <si>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</si>
  <si>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</si>
  <si>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</si>
  <si>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</si>
  <si>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</si>
  <si>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</si>
  <si>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</si>
  <si>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</si>
  <si>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</si>
  <si>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</si>
  <si>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</si>
  <si>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</si>
  <si>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</si>
  <si>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</si>
  <si>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</si>
  <si>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</si>
  <si>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</si>
  <si>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</si>
  <si>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</si>
  <si>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</si>
  <si>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</si>
  <si>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</si>
  <si>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</si>
  <si>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</si>
  <si>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</si>
  <si>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</si>
  <si>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</si>
  <si>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</si>
  <si>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</si>
  <si>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</si>
  <si>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</si>
  <si>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</si>
  <si>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</si>
  <si>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</si>
  <si>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</si>
  <si>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</si>
  <si>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</si>
  <si>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</si>
  <si>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</si>
  <si>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</si>
  <si>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</si>
  <si>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</si>
  <si>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</si>
  <si>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</si>
  <si>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</si>
  <si>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</si>
  <si>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</si>
  <si>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</si>
  <si>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</si>
  <si>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</si>
  <si>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</si>
  <si>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</si>
  <si>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</si>
  <si>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</si>
  <si>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</si>
  <si>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</si>
  <si>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</si>
  <si>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</si>
  <si>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</si>
  <si>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</si>
  <si>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</si>
  <si>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</si>
  <si>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</si>
  <si>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</si>
  <si>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</si>
  <si>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</si>
  <si>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</si>
  <si>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</si>
  <si>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</si>
  <si>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</si>
  <si>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</si>
  <si>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</si>
  <si>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</si>
  <si>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</si>
  <si>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</si>
  <si>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</si>
  <si>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</si>
  <si>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</si>
  <si>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</si>
  <si>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</si>
  <si>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</si>
  <si>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</si>
  <si>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</si>
  <si>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</si>
  <si>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</si>
  <si>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</si>
  <si>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</si>
  <si>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</si>
  <si>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</si>
  <si>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</si>
  <si>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</si>
  <si>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</si>
  <si>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</si>
  <si>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</si>
  <si>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</si>
  <si>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</si>
  <si>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</si>
  <si>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</si>
  <si>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</si>
  <si>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</si>
  <si>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</si>
  <si>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</si>
  <si>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</si>
  <si>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</si>
  <si>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</si>
  <si>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</si>
  <si>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</si>
  <si>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</si>
  <si>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</si>
  <si>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</si>
  <si>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</si>
  <si>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</si>
  <si>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</si>
  <si>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</si>
  <si>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</si>
  <si>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</si>
  <si>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</si>
  <si>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</si>
  <si>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</si>
  <si>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</si>
  <si>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</si>
  <si>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</si>
  <si>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</si>
  <si>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</si>
  <si>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</si>
  <si>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</si>
  <si>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</si>
  <si>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</si>
  <si>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</si>
  <si>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</si>
  <si>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</si>
  <si>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</si>
  <si>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</si>
  <si>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</si>
  <si>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</si>
  <si>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</si>
  <si>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</si>
  <si>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</si>
  <si>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</si>
  <si>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</si>
  <si>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</si>
  <si>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</si>
  <si>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</si>
  <si>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</si>
  <si>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</si>
  <si>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</si>
  <si>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</si>
  <si>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</si>
  <si>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</si>
  <si>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</si>
  <si>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</si>
  <si>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</si>
  <si>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</si>
  <si>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</si>
  <si>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</si>
  <si>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</si>
  <si>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</si>
  <si>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</si>
  <si>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</si>
  <si>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</si>
  <si>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</si>
  <si>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</si>
  <si>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</si>
  <si>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</si>
  <si>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</si>
  <si>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</si>
  <si>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</si>
  <si>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</si>
  <si>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</si>
  <si>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</si>
  <si>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</si>
  <si>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</si>
  <si>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</si>
  <si>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</si>
  <si>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</si>
  <si>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</si>
  <si>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</si>
  <si>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</si>
  <si>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</si>
  <si>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</si>
  <si>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</si>
  <si>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</si>
  <si>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</si>
  <si>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</si>
  <si>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</si>
  <si>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</si>
  <si>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</si>
  <si>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</si>
  <si>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</si>
  <si>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</si>
  <si>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</si>
  <si>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</si>
  <si>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</si>
  <si>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</si>
  <si>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</si>
  <si>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</si>
  <si>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</si>
  <si>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</si>
  <si>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</si>
  <si>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</si>
  <si>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</si>
  <si>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</si>
  <si>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</si>
  <si>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</si>
  <si>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</si>
  <si>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</si>
  <si>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</si>
  <si>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</si>
  <si>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</si>
  <si>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</si>
  <si>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</si>
  <si>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</si>
  <si>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</si>
  <si>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</si>
  <si>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</si>
  <si>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</si>
  <si>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</si>
  <si>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</si>
  <si>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</si>
  <si>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</si>
  <si>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</si>
  <si>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</si>
  <si>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</si>
  <si>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</si>
  <si>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</si>
  <si>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</si>
  <si>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</si>
  <si>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</si>
  <si>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</si>
  <si>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</si>
  <si>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</si>
  <si>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</si>
  <si>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</si>
  <si>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</si>
  <si>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</si>
  <si>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</si>
  <si>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</si>
  <si>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</si>
  <si>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</si>
  <si>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</si>
  <si>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</si>
  <si>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</si>
  <si>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</si>
  <si>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</si>
  <si>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</si>
  <si>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</si>
  <si>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</si>
  <si>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</si>
  <si>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</si>
  <si>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</si>
  <si>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</si>
  <si>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</si>
  <si>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</si>
  <si>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</si>
  <si>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</si>
  <si>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</si>
  <si>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</si>
  <si>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</si>
  <si>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</si>
  <si>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</si>
  <si>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</si>
  <si>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</si>
  <si>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</si>
  <si>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</si>
  <si>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</si>
  <si>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</si>
  <si>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</si>
  <si>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</si>
  <si>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</si>
  <si>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</si>
  <si>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</si>
  <si>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</si>
  <si>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</si>
  <si>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</si>
  <si>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</si>
  <si>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</si>
  <si>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</si>
  <si>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</si>
  <si>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</si>
  <si>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</si>
  <si>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</si>
  <si>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</si>
  <si>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</si>
  <si>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</si>
  <si>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</si>
  <si>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</si>
  <si>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</si>
  <si>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</si>
  <si>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</si>
  <si>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</si>
  <si>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</si>
  <si>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</si>
  <si>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</si>
  <si>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</si>
  <si>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</si>
  <si>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</si>
  <si>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</si>
  <si>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</si>
  <si>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</si>
  <si>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</si>
  <si>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</si>
  <si>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</si>
  <si>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</si>
  <si>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</si>
  <si>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</si>
  <si>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</si>
  <si>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</si>
  <si>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</si>
  <si>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</si>
  <si>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</si>
  <si>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</si>
  <si>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</si>
  <si>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</si>
  <si>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</si>
  <si>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</si>
  <si>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</si>
  <si>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</si>
  <si>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</si>
  <si>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</si>
  <si>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</si>
  <si>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</si>
  <si>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</si>
  <si>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</si>
  <si>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</si>
  <si>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</si>
  <si>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</si>
  <si>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</si>
  <si>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</si>
  <si>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</si>
  <si>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</si>
  <si>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</si>
  <si>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</si>
  <si>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</si>
  <si>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</si>
  <si>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</si>
  <si>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</si>
  <si>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</si>
  <si>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</si>
  <si>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</si>
  <si>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</si>
  <si>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</si>
  <si>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</si>
  <si>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</si>
  <si>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</si>
  <si>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</si>
  <si>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</si>
  <si>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</si>
  <si>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</si>
  <si>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</si>
  <si>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</si>
  <si>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</si>
  <si>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</si>
  <si>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</si>
  <si>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</si>
  <si>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</si>
  <si>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</si>
  <si>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</si>
  <si>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</si>
  <si>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</si>
  <si>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</si>
  <si>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</si>
  <si>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</si>
  <si>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</si>
  <si>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</si>
  <si>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</si>
  <si>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</si>
  <si>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</si>
  <si>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</si>
  <si>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</si>
  <si>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</si>
  <si>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</si>
  <si>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</si>
  <si>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</si>
  <si>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</si>
  <si>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</si>
  <si>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</si>
  <si>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</si>
  <si>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</si>
  <si>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</si>
  <si>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</si>
  <si>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</si>
  <si>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</si>
  <si>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</si>
  <si>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</si>
  <si>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</si>
  <si>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</si>
  <si>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</si>
  <si>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</si>
  <si>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</si>
  <si>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</si>
  <si>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</si>
  <si>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</si>
  <si>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</si>
  <si>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</si>
  <si>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</si>
  <si>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</si>
  <si>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</si>
  <si>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</si>
  <si>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</si>
  <si>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</si>
  <si>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</si>
  <si>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</si>
  <si>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</si>
  <si>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</si>
  <si>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</si>
  <si>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</si>
  <si>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</si>
  <si>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</si>
  <si>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</si>
  <si>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</si>
  <si>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</si>
  <si>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</si>
  <si>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</si>
  <si>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</si>
  <si>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</si>
  <si>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</si>
  <si>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</si>
  <si>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</si>
  <si>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</si>
  <si>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</si>
  <si>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</si>
  <si>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</si>
  <si>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</si>
  <si>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</si>
  <si>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</si>
  <si>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</si>
  <si>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</si>
  <si>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</si>
  <si>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</si>
  <si>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</si>
  <si>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</si>
  <si>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</si>
  <si>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</si>
  <si>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</si>
  <si>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</si>
  <si>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</si>
  <si>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</si>
  <si>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</si>
  <si>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</si>
  <si>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</si>
  <si>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</si>
  <si>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</si>
  <si>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</si>
  <si>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</si>
  <si>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</si>
  <si>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</si>
  <si>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</si>
  <si>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</si>
  <si>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</si>
  <si>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</si>
  <si>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</si>
  <si>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</si>
  <si>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</si>
  <si>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</si>
  <si>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</si>
  <si>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</si>
  <si>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</si>
  <si>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</si>
  <si>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</si>
  <si>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</si>
  <si>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</si>
  <si>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</si>
  <si>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</si>
  <si>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</si>
  <si>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</si>
  <si>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</si>
  <si>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</si>
  <si>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</si>
  <si>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</si>
  <si>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</si>
  <si>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</si>
  <si>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</si>
  <si>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</si>
  <si>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</si>
  <si>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</si>
  <si>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</si>
  <si>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</si>
  <si>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</si>
  <si>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</si>
  <si>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</si>
  <si>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</si>
  <si>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</si>
  <si>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</si>
  <si>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</si>
  <si>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</si>
  <si>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</si>
  <si>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</si>
  <si>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</si>
  <si>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</si>
  <si>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</si>
  <si>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</si>
  <si>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</si>
  <si>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</si>
  <si>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</si>
  <si>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</si>
  <si>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</si>
  <si>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</si>
  <si>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</si>
  <si>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</si>
  <si>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</si>
  <si>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</si>
  <si>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</si>
  <si>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</si>
  <si>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</si>
  <si>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</si>
  <si>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</si>
  <si>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</si>
  <si>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</si>
  <si>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</si>
  <si>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</si>
  <si>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</si>
  <si>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</si>
  <si>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</si>
  <si>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</si>
  <si>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</si>
  <si>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</si>
  <si>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</si>
  <si>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</si>
  <si>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</si>
  <si>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</si>
  <si>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</si>
  <si>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</si>
  <si>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</si>
  <si>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</si>
  <si>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</si>
  <si>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</si>
  <si>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</si>
  <si>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</si>
  <si>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</si>
  <si>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</si>
  <si>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</si>
  <si>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</si>
  <si>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</si>
  <si>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</si>
  <si>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</si>
  <si>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</si>
  <si>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</si>
  <si>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</si>
  <si>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</si>
  <si>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</si>
  <si>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</si>
  <si>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</si>
  <si>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</si>
  <si>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</si>
  <si>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</si>
  <si>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</si>
  <si>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</si>
  <si>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</si>
  <si>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</si>
  <si>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</si>
  <si>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</si>
  <si>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</si>
  <si>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</si>
  <si>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</si>
  <si>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</si>
  <si>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</si>
  <si>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</si>
  <si>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</si>
  <si>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</si>
  <si>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</si>
  <si>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</si>
  <si>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</si>
  <si>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</si>
  <si>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</si>
  <si>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</si>
  <si>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</si>
  <si>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</si>
  <si>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</si>
  <si>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</si>
  <si>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</si>
  <si>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</si>
  <si>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</si>
  <si>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</si>
  <si>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</si>
  <si>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</si>
  <si>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</si>
  <si>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</si>
  <si>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</si>
  <si>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</si>
  <si>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</si>
  <si>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</si>
  <si>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</si>
  <si>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</si>
  <si>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</si>
  <si>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</si>
  <si>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</si>
  <si>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</si>
  <si>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</si>
  <si>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</si>
  <si>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</si>
  <si>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</si>
  <si>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</si>
  <si>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</si>
  <si>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</si>
  <si>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</si>
  <si>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</si>
  <si>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</si>
  <si>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</si>
  <si>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</si>
  <si>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</si>
  <si>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</si>
  <si>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</si>
  <si>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</si>
  <si>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</si>
  <si>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</si>
  <si>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</si>
  <si>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</si>
  <si>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</si>
  <si>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</si>
  <si>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</si>
  <si>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</si>
  <si>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</si>
  <si>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</si>
  <si>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</si>
  <si>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</si>
  <si>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</si>
  <si>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</si>
  <si>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</si>
  <si>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</si>
  <si>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</si>
  <si>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</si>
  <si>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</si>
  <si>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</si>
  <si>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</si>
  <si>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</si>
  <si>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</si>
  <si>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</si>
  <si>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</si>
  <si>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</si>
  <si>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</si>
  <si>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</si>
  <si>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</si>
  <si>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</si>
  <si>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</si>
  <si>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</si>
  <si>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</si>
  <si>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</si>
  <si>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</si>
  <si>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</si>
  <si>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</si>
  <si>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</si>
  <si>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</si>
  <si>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</si>
  <si>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</si>
  <si>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</si>
  <si>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</si>
  <si>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</si>
  <si>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</si>
  <si>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</si>
  <si>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</si>
  <si>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</si>
  <si>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</si>
  <si>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</si>
  <si>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</si>
  <si>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</si>
  <si>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</si>
  <si>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</si>
  <si>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</si>
  <si>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</si>
  <si>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</si>
  <si>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</si>
  <si>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</si>
  <si>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</si>
  <si>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</si>
  <si>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</si>
  <si>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</si>
  <si>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</si>
  <si>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</si>
  <si>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</si>
  <si>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</si>
  <si>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</si>
  <si>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</si>
  <si>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</si>
  <si>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</si>
  <si>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</si>
  <si>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</si>
  <si>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</si>
  <si>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</si>
  <si>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</si>
  <si>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</si>
  <si>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</si>
  <si>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</si>
  <si>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</si>
  <si>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</si>
  <si>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</si>
  <si>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</si>
  <si>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</si>
  <si>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</si>
  <si>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</si>
  <si>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</si>
  <si>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</si>
  <si>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</si>
  <si>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</si>
  <si>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</si>
  <si>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</si>
  <si>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</si>
  <si>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</si>
  <si>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</si>
  <si>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</si>
  <si>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</si>
  <si>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</si>
  <si>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</si>
  <si>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</si>
  <si>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</si>
  <si>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</si>
  <si>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</si>
  <si>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</si>
  <si>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</si>
  <si>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</si>
  <si>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</si>
  <si>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</si>
  <si>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</si>
  <si>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</si>
  <si>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</si>
  <si>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</si>
  <si>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</si>
  <si>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</si>
  <si>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</si>
  <si>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</si>
  <si>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</si>
  <si>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</si>
  <si>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</si>
  <si>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</si>
  <si>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</si>
  <si>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</si>
  <si>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</si>
  <si>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</si>
  <si>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</si>
  <si>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</si>
  <si>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</si>
  <si>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</si>
  <si>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</si>
  <si>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</si>
  <si>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</si>
  <si>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</si>
  <si>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</si>
  <si>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</si>
  <si>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</si>
  <si>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</si>
  <si>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</si>
  <si>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</si>
  <si>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</si>
  <si>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</si>
  <si>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</si>
  <si>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</si>
  <si>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</si>
  <si>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</si>
  <si>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</si>
  <si>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</si>
  <si>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</si>
  <si>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</si>
  <si>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</si>
  <si>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</si>
  <si>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</si>
  <si>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</si>
  <si>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</si>
  <si>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</si>
  <si>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</si>
  <si>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</si>
  <si>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</si>
  <si>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</si>
  <si>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</si>
  <si>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</si>
  <si>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</si>
  <si>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</si>
  <si>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</si>
  <si>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</si>
  <si>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</si>
  <si>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</si>
  <si>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</si>
  <si>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</si>
  <si>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</si>
  <si>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</si>
  <si>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</si>
  <si>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</si>
  <si>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</si>
  <si>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</si>
  <si>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</si>
  <si>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</si>
  <si>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</si>
  <si>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</si>
  <si>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</si>
  <si>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</si>
  <si>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</si>
  <si>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</si>
  <si>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</si>
  <si>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</si>
  <si>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</si>
  <si>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</si>
  <si>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</si>
  <si>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</si>
  <si>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</si>
  <si>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</si>
  <si>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</si>
  <si>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</si>
  <si>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</si>
  <si>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</si>
  <si>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</si>
  <si>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</si>
  <si>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</si>
  <si>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</si>
  <si>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</si>
  <si>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</si>
  <si>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</si>
  <si>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</si>
  <si>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</si>
  <si>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</si>
  <si>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</si>
  <si>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</si>
  <si>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</si>
  <si>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</si>
  <si>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</si>
  <si>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</si>
  <si>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</si>
  <si>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</si>
  <si>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</si>
  <si>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</si>
  <si>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</si>
  <si>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</si>
  <si>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</si>
  <si>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</si>
  <si>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</si>
  <si>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</si>
  <si>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</si>
  <si>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</si>
  <si>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</si>
  <si>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</si>
  <si>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</si>
  <si>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</si>
  <si>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</si>
  <si>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</si>
  <si>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</si>
  <si>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</si>
  <si>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</si>
  <si>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</si>
  <si>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</si>
  <si>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</si>
  <si>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</si>
  <si>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</si>
  <si>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</si>
  <si>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</si>
  <si>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</si>
  <si>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</si>
  <si>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</si>
  <si>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</si>
  <si>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</si>
  <si>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</si>
  <si>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</si>
  <si>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</si>
  <si>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</si>
  <si>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</si>
  <si>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</si>
  <si>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</si>
  <si>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</si>
  <si>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</si>
  <si>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</si>
  <si>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</si>
  <si>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</si>
  <si>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</si>
  <si>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</si>
  <si>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</si>
  <si>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</si>
  <si>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</si>
  <si>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</si>
  <si>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</si>
  <si>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</si>
  <si>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</si>
  <si>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</si>
  <si>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</si>
  <si>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</si>
  <si>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</si>
  <si>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</si>
  <si>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</si>
  <si>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</si>
  <si>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</si>
  <si>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</si>
  <si>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</si>
  <si>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</si>
  <si>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</si>
  <si>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</si>
  <si>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</si>
  <si>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</si>
  <si>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</si>
  <si>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</si>
  <si>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</si>
  <si>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</si>
  <si>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</si>
  <si>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</si>
  <si>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</si>
  <si>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</si>
  <si>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</si>
  <si>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</si>
  <si>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</si>
  <si>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</si>
  <si>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</si>
  <si>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</si>
  <si>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</si>
  <si>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</si>
  <si>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</si>
  <si>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</si>
  <si>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</si>
  <si>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</si>
  <si>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</si>
  <si>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</si>
  <si>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</si>
  <si>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</si>
  <si>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</si>
  <si>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</si>
  <si>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</si>
  <si>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</si>
  <si>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</si>
  <si>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</si>
  <si>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</si>
  <si>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</si>
  <si>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</si>
  <si>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</si>
  <si>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</si>
  <si>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</si>
  <si>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</si>
  <si>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</si>
  <si>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</si>
  <si>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</si>
  <si>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</si>
  <si>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</si>
  <si>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</si>
  <si>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</si>
  <si>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</si>
  <si>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</si>
  <si>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</si>
  <si>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</si>
  <si>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</si>
  <si>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</si>
  <si>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</si>
  <si>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</si>
  <si>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</si>
  <si>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</si>
  <si>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</si>
  <si>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</si>
  <si>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</si>
  <si>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</si>
  <si>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</si>
  <si>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</si>
  <si>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</si>
  <si>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</si>
  <si>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</si>
  <si>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</si>
  <si>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</si>
  <si>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</si>
  <si>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</si>
  <si>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</si>
  <si>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</si>
  <si>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</si>
  <si>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</si>
  <si>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</si>
  <si>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</si>
  <si>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</si>
  <si>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</si>
  <si>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</si>
  <si>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</si>
  <si>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</si>
  <si>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</si>
  <si>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</si>
  <si>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</si>
  <si>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</si>
  <si>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</si>
  <si>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</si>
  <si>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</si>
  <si>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</si>
  <si>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</si>
  <si>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</si>
  <si>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</si>
  <si>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</si>
  <si>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</si>
  <si>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</si>
  <si>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</si>
  <si>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</si>
  <si>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</si>
  <si>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</si>
  <si>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</si>
  <si>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</si>
  <si>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</si>
  <si>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</si>
  <si>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</si>
  <si>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</si>
  <si>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</si>
  <si>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</si>
  <si>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</si>
  <si>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</si>
  <si>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</si>
  <si>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</si>
  <si>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</si>
  <si>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</si>
  <si>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</si>
  <si>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</si>
  <si>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</si>
  <si>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</si>
  <si>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</si>
  <si>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</si>
  <si>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</si>
  <si>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</si>
  <si>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</si>
  <si>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</si>
  <si>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</si>
  <si>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</si>
  <si>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</si>
  <si>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</si>
  <si>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</si>
  <si>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</si>
  <si>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</si>
  <si>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</si>
  <si>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</si>
  <si>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</si>
  <si>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</si>
  <si>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</si>
  <si>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</si>
  <si>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</si>
  <si>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</si>
  <si>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</si>
  <si>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</si>
  <si>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</si>
  <si>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</si>
  <si>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</si>
  <si>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</si>
  <si>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</si>
  <si>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</si>
  <si>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</si>
  <si>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</si>
  <si>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</si>
  <si>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</si>
  <si>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</si>
  <si>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</si>
  <si>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</si>
  <si>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</si>
  <si>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</si>
  <si>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</si>
  <si>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</si>
  <si>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</si>
  <si>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</si>
  <si>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</si>
  <si>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</si>
  <si>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</si>
  <si>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</si>
  <si>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</si>
  <si>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</si>
  <si>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</si>
  <si>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</si>
  <si>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</si>
  <si>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</si>
  <si>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</si>
  <si>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</si>
  <si>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</si>
  <si>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</si>
  <si>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</si>
  <si>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</si>
  <si>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</si>
  <si>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</si>
  <si>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</si>
  <si>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</si>
  <si>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</si>
  <si>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</si>
  <si>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</si>
  <si>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</si>
  <si>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</si>
  <si>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</si>
  <si>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</si>
  <si>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</si>
  <si>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</si>
  <si>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</si>
  <si>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</si>
  <si>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</si>
  <si>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</si>
  <si>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</si>
  <si>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</si>
  <si>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</si>
  <si>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</si>
  <si>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</si>
  <si>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</si>
  <si>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</si>
  <si>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</si>
  <si>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</si>
  <si>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</si>
  <si>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</si>
  <si>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</si>
  <si>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</si>
  <si>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</si>
  <si>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</si>
  <si>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</si>
  <si>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</si>
  <si>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</si>
  <si>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</si>
  <si>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</si>
  <si>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</si>
  <si>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</si>
  <si>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</si>
  <si>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</si>
  <si>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</si>
  <si>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</si>
  <si>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</si>
  <si>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</si>
  <si>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</si>
  <si>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</si>
  <si>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</si>
  <si>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</si>
  <si>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</si>
  <si>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</si>
  <si>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</si>
  <si>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</si>
  <si>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</si>
  <si>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</si>
  <si>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</si>
  <si>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</si>
  <si>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</si>
  <si>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</si>
  <si>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</si>
  <si>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</si>
  <si>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</si>
  <si>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</si>
  <si>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</si>
  <si>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</si>
  <si>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</si>
  <si>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</si>
  <si>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</si>
  <si>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</si>
  <si>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</si>
  <si>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</si>
  <si>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</si>
  <si>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</si>
  <si>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</si>
  <si>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</si>
  <si>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</si>
  <si>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</si>
  <si>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</si>
  <si>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</si>
  <si>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</si>
  <si>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</si>
  <si>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</si>
  <si>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</si>
  <si>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</si>
  <si>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</si>
  <si>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</si>
  <si>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</si>
  <si>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</si>
  <si>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</si>
  <si>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</si>
  <si>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</si>
  <si>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</si>
  <si>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</si>
  <si>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</si>
  <si>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</si>
  <si>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</si>
  <si>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</si>
  <si>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</si>
  <si>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</si>
  <si>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</si>
  <si>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</si>
  <si>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</si>
  <si>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</si>
  <si>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</si>
  <si>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</si>
  <si>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</si>
  <si>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</si>
  <si>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</si>
  <si>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</si>
  <si>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</si>
  <si>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</si>
  <si>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</si>
  <si>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</si>
  <si>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</si>
  <si>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</si>
  <si>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</si>
  <si>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</si>
  <si>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</si>
  <si>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</si>
  <si>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</si>
  <si>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</si>
  <si>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</si>
  <si>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</si>
  <si>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</si>
  <si>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</si>
  <si>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</si>
  <si>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</si>
  <si>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</si>
  <si>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</si>
  <si>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</si>
  <si>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</si>
  <si>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</si>
  <si>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</si>
  <si>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</si>
  <si>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</si>
  <si>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</si>
  <si>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</si>
  <si>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</si>
  <si>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</si>
  <si>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</si>
  <si>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</si>
  <si>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</si>
  <si>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</si>
  <si>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</si>
  <si>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</si>
  <si>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</si>
  <si>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</si>
  <si>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</si>
  <si>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</si>
  <si>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</si>
  <si>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</si>
  <si>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</si>
  <si>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</si>
  <si>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</si>
  <si>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</si>
  <si>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</si>
  <si>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</si>
  <si>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</si>
  <si>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</si>
  <si>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</si>
  <si>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</si>
  <si>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</si>
  <si>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</si>
  <si>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</si>
  <si>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</si>
  <si>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</si>
  <si>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</si>
  <si>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</si>
  <si>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</si>
  <si>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</si>
  <si>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</si>
  <si>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</si>
  <si>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</si>
  <si>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</si>
  <si>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</si>
  <si>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</si>
  <si>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</si>
  <si>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</si>
  <si>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</si>
  <si>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</si>
  <si>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</si>
  <si>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</si>
  <si>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</si>
  <si>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</si>
  <si>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</si>
  <si>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</si>
  <si>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</si>
  <si>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</si>
  <si>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</si>
  <si>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</si>
  <si>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</si>
  <si>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</si>
  <si>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</si>
  <si>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</si>
  <si>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</si>
  <si>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</si>
  <si>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</si>
  <si>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</si>
  <si>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</si>
  <si>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</si>
  <si>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</si>
  <si>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</si>
  <si>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</si>
  <si>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</si>
  <si>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</si>
  <si>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</si>
  <si>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</si>
  <si>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</si>
  <si>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</si>
  <si>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</si>
  <si>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</si>
  <si>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</si>
  <si>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</si>
  <si>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</si>
  <si>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</si>
  <si>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</si>
  <si>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</si>
  <si>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</si>
  <si>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</si>
  <si>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</si>
  <si>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</si>
  <si>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</si>
  <si>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</si>
  <si>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</si>
  <si>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</si>
  <si>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</si>
  <si>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</si>
  <si>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</si>
  <si>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</si>
  <si>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</si>
  <si>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</si>
  <si>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</si>
  <si>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</si>
  <si>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</si>
  <si>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</si>
  <si>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</si>
  <si>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</si>
  <si>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</si>
  <si>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</si>
  <si>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</si>
  <si>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</si>
  <si>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</si>
  <si>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</si>
  <si>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</si>
  <si>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</si>
  <si>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</si>
  <si>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</si>
  <si>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</si>
  <si>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</si>
  <si>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</si>
  <si>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</si>
  <si>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</si>
  <si>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</si>
  <si>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</si>
  <si>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</si>
  <si>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</si>
  <si>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</si>
  <si>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</si>
  <si>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</si>
  <si>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</si>
  <si>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</si>
  <si>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</si>
  <si>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</si>
  <si>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</si>
  <si>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</si>
  <si>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</si>
  <si>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</si>
  <si>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</si>
  <si>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</si>
  <si>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</si>
  <si>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</si>
  <si>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</si>
  <si>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</si>
  <si>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</si>
  <si>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</si>
  <si>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</si>
  <si>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</si>
  <si>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</si>
  <si>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</si>
  <si>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</si>
  <si>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</si>
  <si>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</si>
  <si>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</si>
  <si>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</si>
  <si>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</si>
  <si>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</si>
  <si>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</si>
  <si>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</si>
  <si>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</si>
  <si>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</si>
  <si>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</si>
  <si>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</si>
  <si>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</si>
  <si>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</si>
  <si>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</si>
  <si>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</si>
  <si>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</si>
  <si>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</si>
  <si>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</si>
  <si>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</si>
  <si>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</si>
  <si>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</si>
  <si>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</si>
  <si>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</si>
  <si>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</si>
  <si>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</si>
  <si>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</si>
  <si>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</si>
  <si>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</si>
  <si>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</si>
  <si>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</si>
  <si>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</si>
  <si>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</si>
  <si>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</si>
  <si>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</si>
  <si>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</si>
  <si>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</si>
  <si>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</si>
  <si>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</si>
  <si>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</si>
  <si>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</si>
  <si>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</si>
  <si>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</si>
  <si>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</si>
  <si>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</si>
  <si>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</si>
  <si>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</si>
  <si>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</si>
  <si>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</si>
  <si>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</si>
  <si>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</si>
  <si>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</si>
  <si>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</si>
  <si>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</si>
  <si>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</si>
  <si>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</si>
  <si>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</si>
  <si>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</si>
  <si>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</si>
  <si>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</si>
  <si>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</si>
  <si>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</si>
  <si>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</si>
  <si>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</si>
  <si>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</si>
  <si>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</si>
  <si>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</si>
  <si>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</si>
  <si>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</si>
  <si>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</si>
  <si>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</si>
  <si>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</si>
  <si>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</si>
  <si>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</si>
  <si>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</si>
  <si>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</si>
  <si>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</si>
  <si>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</si>
  <si>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</si>
  <si>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</si>
  <si>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</si>
  <si>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</si>
  <si>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</si>
  <si>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</si>
  <si>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</si>
  <si>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</si>
  <si>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</si>
  <si>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</si>
  <si>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</si>
  <si>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</si>
  <si>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</si>
  <si>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</si>
  <si>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</si>
  <si>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</si>
  <si>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</si>
  <si>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</si>
  <si>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</si>
  <si>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</si>
  <si>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</si>
  <si>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</si>
  <si>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</si>
  <si>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</si>
  <si>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</si>
  <si>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</si>
  <si>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</si>
  <si>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</si>
  <si>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</si>
  <si>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</si>
  <si>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</si>
  <si>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</si>
  <si>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</si>
  <si>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</si>
  <si>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</si>
  <si>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</si>
  <si>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</si>
  <si>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</si>
  <si>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</si>
  <si>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</si>
  <si>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</si>
  <si>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</si>
  <si>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</si>
  <si>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</si>
  <si>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</si>
  <si>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</si>
  <si>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</si>
  <si>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</si>
  <si>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</si>
  <si>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</si>
  <si>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</si>
  <si>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</si>
  <si>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</si>
  <si>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</si>
  <si>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</si>
  <si>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</si>
  <si>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</si>
  <si>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</si>
  <si>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</si>
  <si>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</si>
  <si>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</si>
  <si>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</si>
  <si>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</si>
  <si>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</si>
  <si>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</si>
  <si>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</si>
  <si>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</si>
  <si>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</si>
  <si>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</si>
  <si>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</si>
  <si>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</si>
  <si>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</si>
  <si>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</si>
  <si>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</si>
  <si>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</si>
  <si>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</si>
  <si>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</si>
  <si>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</si>
  <si>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</si>
  <si>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</si>
  <si>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</si>
  <si>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</si>
  <si>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</si>
  <si>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</si>
  <si>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</si>
  <si>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</si>
  <si>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</si>
  <si>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</si>
  <si>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</si>
  <si>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</si>
  <si>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</si>
  <si>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</si>
  <si>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</si>
  <si>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</si>
  <si>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</si>
  <si>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</si>
  <si>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</si>
  <si>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</si>
  <si>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</si>
  <si>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</si>
  <si>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</si>
  <si>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</si>
  <si>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</si>
  <si>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</si>
  <si>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</si>
  <si>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</si>
  <si>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</si>
  <si>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</si>
  <si>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</si>
  <si>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</si>
  <si>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</si>
  <si>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</si>
  <si>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</si>
  <si>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</si>
  <si>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</si>
  <si>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</si>
  <si>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</si>
  <si>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</si>
  <si>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</si>
  <si>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</si>
  <si>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</si>
  <si>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</si>
  <si>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</si>
  <si>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</si>
  <si>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</si>
  <si>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</si>
  <si>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</si>
  <si>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</si>
  <si>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</si>
  <si>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</si>
  <si>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</si>
  <si>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</si>
  <si>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</si>
  <si>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</si>
  <si>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</si>
  <si>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</si>
  <si>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</si>
  <si>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</si>
  <si>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</si>
  <si>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</si>
  <si>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</si>
  <si>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</si>
  <si>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</si>
  <si>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</si>
  <si>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</si>
  <si>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</si>
  <si>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</si>
  <si>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</si>
  <si>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</si>
  <si>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</si>
  <si>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</si>
  <si>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</si>
  <si>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</si>
  <si>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</si>
  <si>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</si>
  <si>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</si>
  <si>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</si>
  <si>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</si>
  <si>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</si>
  <si>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</si>
  <si>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</si>
  <si>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</si>
  <si>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</si>
  <si>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</si>
  <si>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</si>
  <si>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</si>
  <si>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</si>
  <si>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</si>
  <si>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</si>
  <si>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</si>
  <si>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</si>
  <si>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</si>
  <si>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</si>
  <si>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</si>
  <si>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</si>
  <si>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</si>
  <si>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</si>
  <si>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</si>
  <si>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</si>
  <si>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</si>
  <si>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</si>
  <si>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</si>
  <si>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</si>
  <si>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</si>
  <si>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</si>
  <si>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</si>
  <si>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</si>
  <si>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</si>
  <si>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</si>
  <si>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</si>
  <si>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</si>
  <si>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</si>
  <si>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</si>
  <si>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</si>
  <si>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</si>
  <si>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</si>
  <si>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</si>
  <si>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</si>
  <si>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</si>
  <si>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</si>
  <si>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</si>
  <si>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</si>
  <si>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</si>
  <si>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</si>
  <si>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</si>
  <si>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</si>
  <si>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</si>
  <si>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</si>
  <si>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</si>
  <si>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</si>
  <si>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</si>
  <si>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</si>
  <si>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</si>
  <si>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</si>
  <si>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</si>
  <si>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</si>
  <si>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</si>
  <si>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</si>
  <si>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</si>
  <si>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</si>
  <si>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</si>
  <si>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</si>
  <si>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</si>
  <si>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</si>
  <si>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</si>
  <si>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</si>
  <si>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</si>
  <si>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</si>
  <si>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</si>
  <si>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</si>
  <si>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</si>
  <si>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</si>
  <si>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</si>
  <si>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</si>
  <si>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</si>
  <si>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</si>
  <si>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</si>
  <si>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</si>
  <si>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</si>
  <si>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</si>
  <si>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</si>
  <si>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</si>
  <si>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</si>
  <si>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</si>
  <si>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</si>
  <si>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</si>
  <si>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</si>
  <si>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</si>
  <si>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</si>
  <si>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</si>
  <si>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</si>
  <si>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</si>
  <si>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</si>
  <si>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</si>
  <si>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</si>
  <si>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</si>
  <si>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</si>
  <si>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</si>
  <si>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</si>
  <si>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</si>
  <si>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</si>
  <si>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</si>
  <si>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</si>
  <si>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</si>
  <si>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</si>
  <si>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</si>
  <si>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</si>
  <si>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</si>
  <si>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</si>
  <si>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</si>
  <si>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</si>
  <si>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</si>
  <si>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</si>
  <si>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</si>
  <si>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</si>
  <si>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</si>
  <si>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</si>
  <si>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</si>
  <si>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</si>
  <si>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</si>
  <si>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</si>
  <si>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</si>
  <si>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</si>
  <si>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</si>
  <si>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</si>
  <si>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</si>
  <si>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</si>
  <si>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</si>
  <si>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</si>
  <si>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</si>
  <si>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</si>
  <si>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</si>
  <si>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</si>
  <si>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</si>
  <si>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</si>
  <si>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</si>
  <si>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</si>
  <si>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</si>
  <si>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</si>
  <si>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</si>
  <si>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</si>
  <si>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</si>
  <si>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</si>
  <si>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</si>
  <si>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</si>
  <si>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</si>
  <si>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</si>
  <si>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</si>
  <si>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</si>
  <si>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</si>
  <si>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</si>
  <si>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</si>
  <si>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</si>
  <si>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</si>
  <si>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</si>
  <si>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</si>
  <si>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</si>
  <si>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</si>
  <si>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</si>
  <si>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</si>
  <si>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</si>
  <si>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</si>
  <si>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</si>
  <si>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</si>
  <si>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</si>
  <si>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</si>
  <si>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</si>
  <si>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</si>
  <si>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</si>
  <si>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</si>
  <si>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</si>
  <si>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</si>
  <si>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</si>
  <si>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</si>
  <si>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</si>
  <si>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</si>
  <si>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</si>
  <si>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</si>
  <si>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</si>
  <si>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</si>
  <si>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</si>
  <si>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</si>
  <si>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</si>
  <si>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</si>
  <si>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</si>
  <si>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</si>
  <si>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</si>
  <si>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</si>
  <si>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</si>
  <si>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</si>
  <si>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</si>
  <si>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</si>
  <si>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</si>
  <si>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</si>
  <si>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</si>
  <si>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</si>
  <si>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</si>
  <si>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</si>
  <si>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</si>
  <si>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</si>
  <si>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</si>
  <si>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</si>
  <si>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</si>
  <si>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</si>
  <si>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</si>
  <si>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</si>
  <si>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</si>
  <si>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</si>
  <si>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</si>
  <si>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</si>
  <si>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</si>
  <si>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</si>
  <si>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</si>
  <si>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</si>
  <si>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</si>
  <si>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</si>
  <si>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</si>
  <si>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</si>
  <si>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</si>
  <si>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</si>
  <si>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</si>
  <si>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</si>
  <si>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</si>
  <si>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</si>
  <si>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</si>
  <si>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</si>
  <si>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</si>
  <si>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</si>
  <si>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</si>
  <si>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</si>
  <si>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</si>
  <si>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</si>
  <si>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</si>
  <si>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</si>
  <si>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</si>
  <si>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</si>
  <si>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</si>
  <si>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</si>
  <si>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</si>
  <si>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</si>
  <si>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</si>
  <si>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</si>
  <si>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</si>
  <si>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</si>
  <si>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</si>
  <si>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</si>
  <si>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</si>
  <si>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</si>
  <si>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</si>
  <si>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</si>
  <si>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</si>
  <si>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</si>
  <si>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</si>
  <si>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</si>
  <si>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</si>
  <si>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</si>
  <si>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</si>
  <si>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</si>
  <si>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</si>
  <si>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</si>
  <si>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</si>
  <si>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</si>
  <si>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</si>
  <si>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</si>
  <si>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</si>
  <si>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</si>
  <si>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</si>
  <si>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</si>
  <si>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</si>
  <si>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</si>
  <si>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</si>
  <si>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</si>
  <si>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</si>
  <si>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</si>
  <si>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</si>
  <si>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</si>
  <si>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</si>
  <si>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</si>
  <si>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</si>
  <si>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</si>
  <si>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</si>
  <si>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</si>
  <si>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</si>
  <si>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</si>
  <si>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</si>
  <si>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</si>
  <si>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</si>
  <si>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</si>
  <si>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</si>
  <si>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</si>
  <si>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</si>
  <si>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</si>
  <si>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</si>
  <si>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</si>
  <si>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</si>
  <si>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</si>
  <si>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</si>
  <si>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</si>
  <si>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</si>
  <si>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</si>
  <si>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</si>
  <si>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</si>
  <si>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</si>
  <si>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</si>
  <si>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</si>
  <si>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</si>
  <si>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</si>
  <si>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</si>
  <si>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</si>
  <si>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</si>
  <si>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</si>
  <si>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</si>
  <si>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</si>
  <si>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</si>
  <si>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</si>
  <si>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</si>
  <si>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</si>
  <si>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</si>
  <si>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</si>
  <si>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</si>
  <si>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</si>
  <si>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</si>
  <si>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</si>
  <si>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</si>
  <si>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</si>
  <si>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</si>
  <si>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</si>
  <si>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</si>
  <si>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</si>
  <si>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</si>
  <si>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</si>
  <si>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</si>
  <si>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</si>
  <si>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</si>
  <si>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</si>
  <si>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</si>
  <si>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</si>
  <si>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</si>
  <si>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</si>
  <si>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</si>
  <si>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</si>
  <si>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</si>
  <si>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</si>
  <si>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</si>
  <si>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</si>
  <si>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</si>
  <si>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</si>
  <si>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</si>
  <si>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</si>
  <si>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</si>
  <si>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</si>
  <si>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</si>
  <si>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</si>
  <si>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</si>
  <si>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</si>
  <si>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</si>
  <si>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</si>
  <si>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</si>
  <si>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</si>
  <si>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</si>
  <si>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</si>
  <si>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</si>
  <si>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</si>
  <si>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</si>
  <si>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</si>
  <si>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</si>
  <si>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</si>
  <si>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</si>
  <si>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</si>
  <si>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</si>
  <si>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</si>
  <si>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</si>
  <si>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</si>
  <si>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</si>
  <si>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</si>
  <si>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</si>
  <si>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</si>
  <si>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</si>
  <si>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</si>
  <si>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</si>
  <si>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</si>
  <si>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</si>
  <si>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</si>
  <si>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</si>
  <si>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</si>
  <si>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</si>
  <si>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</si>
  <si>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</si>
  <si>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</si>
  <si>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</si>
  <si>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</si>
  <si>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</si>
  <si>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</si>
  <si>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</si>
  <si>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</si>
  <si>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</si>
  <si>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</si>
  <si>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</si>
  <si>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</si>
  <si>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</si>
  <si>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</si>
  <si>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</si>
  <si>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</si>
  <si>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</si>
  <si>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</si>
  <si>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</si>
  <si>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</si>
  <si>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</si>
  <si>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</si>
  <si>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</si>
  <si>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</si>
  <si>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</si>
  <si>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</si>
  <si>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</si>
  <si>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</si>
  <si>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</si>
  <si>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</si>
  <si>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</si>
  <si>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</si>
  <si>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</si>
  <si>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</si>
  <si>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</si>
  <si>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</si>
  <si>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</si>
  <si>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</si>
  <si>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</si>
  <si>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</si>
  <si>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</si>
  <si>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</si>
  <si>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</si>
  <si>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</si>
  <si>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</si>
  <si>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</si>
  <si>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</si>
  <si>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</si>
  <si>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</si>
  <si>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</si>
  <si>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</si>
  <si>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</si>
  <si>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</si>
  <si>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</si>
  <si>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</si>
  <si>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</si>
  <si>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</si>
  <si>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</si>
  <si>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</si>
  <si>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</si>
  <si>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</si>
  <si>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</si>
  <si>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</si>
  <si>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</si>
  <si>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</si>
  <si>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</si>
  <si>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</si>
  <si>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</si>
  <si>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</si>
  <si>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</si>
  <si>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</si>
  <si>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</si>
  <si>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</si>
  <si>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</si>
  <si>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</si>
  <si>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</si>
  <si>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</si>
  <si>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</si>
  <si>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</si>
  <si>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</si>
  <si>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</si>
  <si>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</si>
  <si>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</si>
  <si>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</si>
  <si>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</si>
  <si>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</si>
  <si>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</si>
  <si>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</si>
  <si>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</si>
  <si>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</si>
  <si>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</si>
  <si>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</si>
  <si>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</si>
  <si>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</si>
  <si>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</si>
  <si>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</si>
  <si>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</si>
  <si>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</si>
  <si>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</si>
  <si>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</si>
  <si>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</si>
  <si>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</si>
  <si>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</si>
  <si>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</si>
  <si>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</si>
  <si>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</si>
  <si>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</si>
  <si>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</si>
  <si>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</si>
  <si>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</si>
  <si>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</si>
  <si>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</si>
  <si>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</si>
  <si>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</si>
  <si>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</si>
  <si>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</si>
  <si>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</si>
  <si>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</si>
  <si>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</si>
  <si>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</si>
  <si>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</si>
  <si>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</si>
  <si>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</si>
  <si>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</si>
  <si>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</si>
  <si>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</si>
  <si>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</si>
  <si>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</si>
  <si>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</si>
  <si>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</si>
  <si>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</si>
  <si>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</si>
  <si>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</si>
  <si>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</si>
  <si>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</si>
  <si>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</si>
  <si>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</si>
  <si>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</si>
  <si>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</si>
  <si>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</si>
  <si>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</si>
  <si>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</si>
  <si>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</si>
  <si>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</si>
  <si>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</si>
  <si>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</si>
  <si>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</si>
  <si>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</si>
  <si>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</si>
  <si>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</si>
  <si>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</si>
  <si>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</si>
  <si>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</si>
  <si>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</si>
  <si>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</si>
  <si>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</si>
  <si>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</si>
  <si>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</si>
  <si>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</si>
  <si>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</si>
  <si>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</si>
  <si>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</si>
  <si>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</si>
  <si>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</si>
  <si>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</si>
  <si>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</si>
  <si>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</si>
  <si>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</si>
  <si>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</si>
  <si>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</si>
  <si>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</si>
  <si>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</si>
  <si>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</si>
  <si>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</si>
  <si>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</si>
  <si>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</si>
  <si>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</si>
  <si>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</si>
  <si>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</si>
  <si>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</si>
  <si>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</si>
  <si>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</si>
  <si>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</si>
  <si>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</si>
  <si>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</si>
  <si>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</si>
  <si>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</si>
  <si>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</si>
  <si>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</si>
  <si>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</si>
  <si>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</si>
  <si>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</si>
  <si>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</si>
  <si>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</si>
  <si>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</si>
  <si>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</si>
  <si>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</si>
  <si>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</si>
  <si>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</si>
  <si>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</si>
  <si>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</si>
  <si>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</si>
  <si>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</si>
  <si>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</si>
  <si>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</si>
  <si>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</si>
  <si>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</si>
  <si>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</si>
  <si>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</si>
  <si>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</si>
  <si>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</si>
  <si>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</si>
  <si>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</si>
  <si>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</si>
  <si>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</si>
  <si>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</si>
  <si>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</si>
  <si>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</si>
  <si>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</si>
  <si>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</si>
  <si>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</si>
  <si>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</si>
  <si>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</si>
  <si>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</si>
  <si>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</si>
  <si>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</si>
  <si>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</si>
  <si>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</si>
  <si>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</si>
  <si>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</si>
  <si>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</si>
  <si>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</si>
  <si>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</si>
  <si>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</si>
  <si>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</si>
  <si>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</si>
  <si>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</si>
  <si>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</si>
  <si>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</si>
  <si>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</si>
  <si>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</si>
  <si>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</si>
  <si>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</si>
  <si>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</si>
  <si>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</si>
  <si>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</si>
  <si>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</si>
  <si>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</si>
  <si>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</si>
  <si>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</si>
  <si>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</si>
  <si>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</si>
  <si>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</si>
  <si>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</si>
  <si>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</si>
  <si>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</si>
  <si>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</si>
  <si>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</si>
  <si>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</si>
  <si>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</si>
  <si>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</si>
  <si>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</si>
  <si>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</si>
  <si>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</si>
  <si>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</si>
  <si>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</si>
  <si>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</si>
  <si>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</si>
  <si>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</si>
  <si>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</si>
  <si>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</si>
  <si>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</si>
  <si>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</si>
  <si>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</si>
  <si>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</si>
  <si>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</si>
  <si>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</si>
  <si>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</si>
  <si>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</si>
  <si>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</si>
  <si>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</si>
  <si>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</si>
  <si>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</si>
  <si>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</si>
  <si>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</si>
  <si>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</si>
  <si>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</si>
  <si>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</si>
  <si>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</si>
  <si>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</si>
  <si>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</si>
  <si>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</si>
  <si>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</si>
  <si>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</si>
  <si>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</si>
  <si>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</si>
  <si>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</si>
  <si>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</si>
  <si>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</si>
  <si>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</si>
  <si>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</si>
  <si>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</si>
  <si>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</si>
  <si>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</si>
  <si>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</si>
  <si>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</si>
  <si>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</si>
  <si>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</si>
  <si>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</si>
  <si>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</si>
  <si>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</si>
  <si>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</si>
  <si>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</si>
  <si>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</si>
  <si>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</si>
  <si>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</si>
  <si>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</si>
  <si>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</si>
  <si>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</si>
  <si>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</si>
  <si>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</si>
  <si>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</si>
  <si>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</si>
  <si>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</si>
  <si>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</si>
  <si>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</si>
  <si>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</si>
  <si>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</si>
  <si>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</si>
  <si>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</si>
  <si>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</si>
  <si>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</si>
  <si>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</si>
  <si>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</si>
  <si>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</si>
  <si>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</si>
  <si>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</si>
  <si>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</si>
  <si>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</si>
  <si>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</si>
  <si>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</si>
  <si>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</si>
  <si>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</si>
  <si>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</si>
  <si>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</si>
  <si>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</si>
  <si>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</si>
  <si>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</si>
  <si>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</si>
  <si>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</si>
  <si>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</si>
  <si>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</si>
  <si>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</si>
  <si>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</si>
  <si>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</si>
  <si>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</si>
  <si>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</si>
  <si>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</si>
  <si>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</si>
  <si>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</si>
  <si>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</si>
  <si>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</si>
  <si>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</si>
  <si>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</si>
  <si>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</si>
  <si>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</si>
  <si>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</si>
  <si>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</si>
  <si>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</si>
  <si>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</si>
  <si>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</si>
  <si>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</si>
  <si>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</si>
  <si>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</si>
  <si>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</si>
  <si>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</si>
  <si>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</si>
  <si>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</si>
  <si>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</si>
  <si>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</si>
  <si>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</si>
  <si>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</si>
  <si>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</si>
  <si>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</si>
  <si>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</si>
  <si>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</si>
  <si>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</si>
  <si>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</si>
  <si>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</si>
  <si>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</si>
  <si>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</si>
  <si>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</si>
  <si>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</si>
  <si>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</si>
  <si>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</si>
  <si>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</si>
  <si>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</si>
  <si>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</si>
  <si>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</si>
  <si>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</si>
  <si>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</si>
  <si>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</si>
  <si>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</si>
  <si>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</si>
  <si>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</si>
  <si>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</si>
  <si>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</si>
  <si>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</si>
  <si>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</si>
  <si>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</si>
  <si>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</si>
  <si>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</si>
  <si>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</si>
  <si>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</si>
  <si>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</si>
  <si>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</si>
  <si>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</si>
  <si>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</si>
  <si>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</si>
  <si>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</si>
  <si>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</si>
  <si>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</si>
  <si>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</si>
  <si>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</si>
  <si>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</si>
  <si>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</si>
  <si>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</si>
  <si>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</si>
  <si>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</si>
  <si>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</si>
  <si>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</si>
  <si>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</si>
  <si>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</si>
  <si>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</si>
  <si>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</si>
  <si>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</si>
  <si>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</si>
  <si>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</si>
  <si>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</si>
  <si>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</si>
  <si>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</si>
  <si>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</si>
  <si>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</si>
  <si>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</si>
  <si>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</si>
  <si>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</si>
  <si>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</si>
  <si>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</si>
  <si>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</si>
  <si>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</si>
  <si>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</si>
  <si>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</si>
  <si>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</si>
  <si>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</si>
  <si>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</si>
  <si>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</si>
  <si>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</si>
  <si>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</si>
  <si>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</si>
  <si>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</si>
  <si>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</si>
  <si>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</si>
  <si>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</si>
  <si>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</si>
  <si>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</si>
  <si>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</si>
  <si>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</si>
  <si>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</si>
  <si>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</si>
  <si>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</si>
  <si>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</si>
  <si>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</si>
  <si>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</si>
  <si>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</si>
  <si>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</si>
  <si>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</si>
  <si>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</si>
  <si>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</si>
  <si>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</si>
  <si>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</si>
  <si>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</si>
  <si>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</si>
  <si>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</si>
  <si>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</si>
  <si>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</si>
  <si>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</si>
  <si>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</si>
  <si>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</si>
  <si>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</si>
  <si>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</si>
  <si>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</si>
  <si>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</si>
  <si>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</si>
  <si>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</si>
  <si>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</si>
  <si>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</si>
  <si>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</si>
  <si>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</si>
  <si>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</si>
  <si>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</si>
  <si>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</si>
  <si>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</si>
  <si>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</si>
  <si>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</si>
  <si>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</si>
  <si>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</si>
  <si>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</si>
  <si>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</si>
  <si>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</si>
  <si>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</si>
  <si>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</si>
  <si>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</si>
  <si>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</si>
  <si>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</si>
  <si>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</si>
  <si>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</si>
  <si>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</si>
  <si>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</si>
  <si>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</si>
  <si>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</si>
  <si>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</si>
  <si>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</si>
  <si>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</si>
  <si>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</si>
  <si>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</si>
  <si>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</si>
  <si>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</si>
  <si>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</si>
  <si>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</si>
  <si>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</si>
  <si>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</si>
  <si>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</si>
  <si>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</si>
  <si>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</si>
  <si>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</si>
  <si>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</si>
  <si>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</si>
  <si>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</si>
  <si>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</si>
  <si>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</si>
  <si>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</si>
  <si>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</si>
  <si>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</si>
  <si>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</si>
  <si>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</si>
  <si>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</si>
  <si>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</si>
  <si>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</si>
  <si>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</si>
  <si>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</si>
  <si>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</si>
  <si>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</si>
  <si>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</si>
  <si>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</si>
  <si>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</si>
  <si>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</si>
  <si>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</si>
  <si>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</si>
  <si>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</si>
  <si>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</si>
  <si>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</si>
  <si>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</si>
  <si>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</si>
  <si>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</si>
  <si>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</si>
  <si>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</si>
  <si>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</si>
  <si>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</si>
  <si>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</si>
  <si>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</si>
  <si>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</si>
  <si>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</si>
  <si>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</si>
  <si>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</si>
  <si>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</si>
  <si>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</si>
  <si>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</si>
  <si>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</si>
  <si>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</si>
  <si>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</si>
  <si>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</si>
  <si>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</si>
  <si>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</si>
  <si>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</si>
  <si>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</si>
  <si>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</si>
  <si>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</si>
  <si>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</si>
  <si>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</si>
  <si>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</si>
  <si>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</si>
  <si>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</si>
  <si>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</si>
  <si>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</si>
  <si>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</si>
  <si>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</si>
  <si>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</si>
  <si>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</si>
  <si>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</si>
  <si>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</si>
  <si>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</si>
  <si>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</si>
  <si>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</si>
  <si>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</si>
  <si>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</si>
  <si>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</si>
  <si>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</si>
  <si>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</si>
  <si>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</si>
  <si>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</si>
  <si>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</si>
  <si>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</si>
  <si>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</si>
  <si>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</si>
  <si>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</si>
  <si>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</si>
  <si>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</si>
  <si>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</si>
  <si>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</si>
  <si>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</si>
  <si>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</si>
  <si>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</si>
  <si>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</si>
  <si>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</si>
  <si>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</si>
  <si>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</si>
  <si>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</si>
  <si>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</si>
  <si>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</si>
  <si>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</si>
  <si>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</si>
  <si>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</si>
  <si>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</si>
  <si>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</si>
  <si>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</si>
  <si>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</si>
  <si>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</si>
  <si>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</si>
  <si>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</si>
  <si>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</si>
  <si>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</si>
  <si>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</si>
  <si>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</si>
  <si>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</si>
  <si>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</si>
  <si>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</si>
  <si>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</si>
  <si>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</si>
  <si>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</si>
  <si>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</si>
  <si>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</si>
  <si>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</si>
  <si>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</si>
  <si>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</si>
  <si>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</si>
  <si>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</si>
  <si>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</si>
  <si>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</si>
  <si>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</si>
  <si>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</si>
  <si>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</si>
  <si>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</si>
  <si>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</si>
  <si>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</si>
  <si>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</si>
  <si>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</si>
  <si>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</si>
  <si>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</si>
  <si>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</si>
  <si>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</si>
  <si>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</si>
  <si>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</si>
  <si>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</si>
  <si>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</si>
  <si>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</si>
  <si>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</si>
  <si>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</si>
  <si>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</si>
  <si>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</si>
  <si>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</si>
  <si>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</si>
  <si>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</si>
  <si>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</si>
  <si>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</si>
  <si>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</si>
  <si>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</si>
  <si>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</si>
  <si>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</si>
  <si>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</si>
  <si>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</si>
  <si>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</si>
  <si>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</si>
  <si>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</si>
  <si>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</si>
  <si>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</si>
  <si>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</si>
  <si>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</si>
  <si>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</si>
  <si>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</si>
  <si>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</si>
  <si>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</si>
  <si>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</si>
  <si>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</si>
  <si>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</si>
  <si>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</si>
  <si>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</si>
  <si>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</si>
  <si>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</si>
  <si>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</si>
  <si>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</si>
  <si>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</si>
  <si>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</si>
  <si>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</si>
  <si>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</si>
  <si>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</si>
  <si>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</si>
  <si>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</si>
  <si>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</si>
  <si>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</si>
  <si>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</si>
  <si>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</si>
  <si>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</si>
  <si>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</si>
  <si>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</si>
  <si>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</si>
  <si>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</si>
  <si>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</si>
  <si>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</si>
  <si>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</si>
  <si>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</si>
  <si>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</si>
  <si>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</si>
  <si>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</si>
  <si>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</si>
  <si>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</si>
  <si>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</si>
  <si>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</si>
  <si>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</si>
  <si>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</si>
  <si>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</si>
  <si>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10 min </t>
  </si>
  <si>
    <t xml:space="preserve">TT-20251030-01309 , witing for separate TT </t>
  </si>
  <si>
    <t xml:space="preserve">EM team need 25 min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</si>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</sst>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6" totalsRowShown="0" headerRowDxfId="174" dataDxfId="173" headerRowBorderDxfId="171" tableBorderDxfId="172" totalsRowBorderDxfId="170">
  <autoFilter ref="A1:L13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6"/>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297.73391689814889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14927</v>
      </c>
      <c r="E3" s="135" t="s">
        <v>39021</v>
      </c>
      <c r="F3" s="136">
        <v>45960.625891203701</v>
      </c>
      <c r="G3" s="137">
        <f ca="1">IFERROR(NOW()-F3,"")</f>
        <v>5.6451273150742054E-2</v>
      </c>
      <c r="H3" s="136">
        <v>45960.621030092596</v>
      </c>
      <c r="I3" s="134" t="str">
        <f>IFERROR(VLOOKUP(D3,DB!A:F,6,0),"")</f>
        <v>SCECO</v>
      </c>
      <c r="J3" s="134" t="str">
        <f>IFERROR(VLOOKUP(D3,DB!A:G,7,0),"")</f>
        <v>Removed BY RO</v>
      </c>
      <c r="K3" s="138" t="s">
        <v>39024</v>
      </c>
      <c r="L3" s="139" t="str">
        <f>IFERROR(VLOOKUP(D3,DB!A:I,9,0),"")</f>
        <v>Latis</v>
      </c>
    </row>
    <row r="4" spans="1:15" ht="15" customHeight="1">
      <c r="A4" s="145" t="s">
        <v>39025</v>
      </c>
      <c r="B4" s="146" t="str">
        <f>IFERROR(VLOOKUP(D4,DB!A:K,11,0),"")</f>
        <v>R1</v>
      </c>
      <c r="C4" s="146">
        <v>1</v>
      </c>
      <c r="D4" s="146" t="s">
        <v>19228</v>
      </c>
      <c r="E4" s="169" t="s">
        <v>39021</v>
      </c>
      <c r="F4" s="148">
        <v>45960.661712962959</v>
      </c>
      <c r="G4" s="149">
        <f ca="1">IFERROR(NOW()-F4,"")</f>
        <v>2.062951389234513E-2</v>
      </c>
      <c r="H4" s="148">
        <v>45960.656157407408</v>
      </c>
      <c r="I4" s="146" t="str">
        <f>IFERROR(VLOOKUP(D4,DB!A:F,6,0),"")</f>
        <v>SCECO</v>
      </c>
      <c r="J4" s="146" t="str">
        <f>IFERROR(VLOOKUP(D4,DB!A:G,7,0),"")</f>
        <v>No BB</v>
      </c>
      <c r="K4" s="150" t="s">
        <v>39026</v>
      </c>
      <c r="L4" s="151" t="str">
        <f>IFERROR(VLOOKUP(D4,DB!A:I,9,0),"")</f>
        <v>Latis</v>
      </c>
    </row>
    <row r="5" spans="1:15" ht="15" customHeight="1">
      <c r="A5" s="133"/>
      <c r="B5" s="134" t="str">
        <f>IFERROR(VLOOKUP(D5,DB!A:K,11,0),"")</f>
        <v/>
      </c>
      <c r="C5" s="134"/>
      <c r="D5" s="134"/>
      <c r="E5" s="135"/>
      <c r="F5" s="136"/>
      <c r="G5" s="137">
        <f ca="1">IFERROR(NOW()-F5,"")</f>
        <v>45960.682342476852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45960.682342476852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45960.682342476852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45960.682342476852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45960.682342476852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45960.682342476852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45960.682342476852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80"/>
      <c r="E12" s="135"/>
      <c r="F12" s="136"/>
      <c r="G12" s="137">
        <f ca="1">IFERROR(NOW()-F12,"")</f>
        <v>45960.682342476852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45960.682342476852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45960.682342476852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45960.682342476852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45960.682342476852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45960.682342476852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45960.682342476852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45960.682342476852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45960.682342476852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45960.682342476852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45960.682342476852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45960.682342476852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45960.682342476852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45960.682342476852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45960.682342476852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45960.682342476852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45960.682342476852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45960.682342476852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45960.682342476852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45960.682342476852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45960.682342476852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45960.682342476852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45960.682342476852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45960.682342476852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45960.682342476852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45960.682342476852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45960.682342476852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45960.682342476852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45960.682342476852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45960.682342476852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45960.682342476852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45960.682342476852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45960.682342476852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45960.682342476852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45960.682342476852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45960.682342476852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45960.682342476852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45960.682342476852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45960.682342476852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45960.682342476852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45960.682342476852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45960.682342476852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45960.682342476852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45960.682342476852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45960.682342476852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45960.682342476852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45960.682342476852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45960.682342476852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45960.682342476852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45960.682342476852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45960.682342476852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45960.682342476852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45960.682342476852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45960.682342476852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45960.682342476852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45960.682342476852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45960.682342476852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45960.682342476852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45960.682342476852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45960.682342476852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45960.682342476852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45960.682342476852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45960.682342476852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45960.682342476852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45960.682342476852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45960.682342476852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45960.682342476852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45960.682342476852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45960.682342476852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45960.682342476852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45960.682342476852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45960.682342476852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45960.682342476852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45960.682342476852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45960.682342476852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45960.682342476852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45960.682342476852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45960.682342476852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45960.682342476852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45960.682342476852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45960.682342476852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45960.682342476852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45960.682342476852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45960.682342476852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45960.682342476852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45960.682342476852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45960.682342476852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45960.682342476852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45960.682342476852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45960.682342476852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45960.682342476852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45960.682342476852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45960.682342476852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45960.682342476852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45960.682342476852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45960.682342476852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45960.682342476852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45960.682342476852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45960.682342476852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45960.682342476852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45960.682342476852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45960.682342476852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45960.682342476852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45960.682342476852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45960.682342476852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45960.682342476852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45960.682342476852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45960.682342476852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45960.682342476852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45960.682342476852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45960.682342476852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45960.682342476852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45960.682342476852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45960.682342476852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45960.682342476852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45960.682342476852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45960.682342476852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45960.682342476852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45960.682342476852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45960.682342476852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45960.682342476852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45960.682342476852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45960.682342476852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45960.682342476852</v>
      </c>
      <c r="H135" s="136"/>
      <c r="I135" s="134" t="str">
        <f>IFERROR(VLOOKUP(D135,DB!A:F,6,0),"")</f>
        <v/>
      </c>
      <c r="J135" s="134" t="str">
        <f>IFERROR(VLOOKUP(D135,DB!A:G,7,0),"")</f>
        <v/>
      </c>
      <c r="K135" s="138"/>
      <c r="L135" s="139" t="str">
        <f>IFERROR(VLOOKUP(D135,DB!A:I,9,0),"")</f>
        <v/>
      </c>
    </row>
    <row r="136" spans="1:12" ht="15" customHeight="1">
      <c r="A136" s="145"/>
      <c r="B136" s="146" t="str">
        <f>IFERROR(VLOOKUP(D136,DB!A:K,11,0),"")</f>
        <v/>
      </c>
      <c r="C136" s="146"/>
      <c r="D136" s="146"/>
      <c r="E136" s="147"/>
      <c r="F136" s="148"/>
      <c r="G136" s="149">
        <f ca="1">IFERROR(NOW()-F136,"")</f>
        <v>45960.682342476852</v>
      </c>
      <c r="H136" s="148"/>
      <c r="I136" s="146" t="str">
        <f>IFERROR(VLOOKUP(D136,DB!A:F,6,0),"")</f>
        <v/>
      </c>
      <c r="J136" s="146" t="str">
        <f>IFERROR(VLOOKUP(D136,DB!A:G,7,0),"")</f>
        <v/>
      </c>
      <c r="K136" s="150"/>
      <c r="L136" s="151" t="str">
        <f>IFERROR(VLOOKUP(D136,DB!A:I,9,0),"")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135.68250486111356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1.9402591435209615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7.8453587964759208E-2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45960.682342476852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45960.682342476852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45960.682342476852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45960.682342476852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45960.682342476852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45960.682342476852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45960.682342476852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45960.682342476852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45960.682342476852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45960.682342476852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45960.682342476852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45960.682342476852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45960.682342476852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45960.682342476852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45960.682342476852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45960.682342476852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45960.682342476852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45960.682342476852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45960.682342476852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45960.682342476852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45960.682342476852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45960.682342476852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45960.682342476852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45960.682342476852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45960.682342476852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45960.682342476852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45960.682342476852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45960.682342476852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45960.682342476852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45960.682342476852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45960.682342476852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45960.682342476852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45960.682342476852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45960.682342476852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45960.682342476852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45960.682342476852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45960.682342476852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45960.682342476852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45960.682342476852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45960.682342476852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45960.682342476852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45960.682342476852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45960.682342476852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45960.682342476852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45960.682342476852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45960.682342476852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45960.682342476852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45960.682342476852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45960.682342476852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45960.682342476852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45960.682342476852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45960.682342476852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45960.682342476852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45960.682342476852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45960.682342476852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45960.682342476852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45960.682342476852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45960.682342476852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45960.682342476852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45960.682342476852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45960.682342476852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45960.682342476852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45960.682342476852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45960.682342476852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45960.682342476852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45960.682342476852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45960.682342476852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45960.682342476852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45960.682342476852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45960.682342476852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45960.682342476852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45960.682342476852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45960.682342476852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45960.682342476852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45960.682342476852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45960.682342476852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45960.682342476852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45960.682342476852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45960.682342476852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45960.682342476852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45960.682342476852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45960.682342476852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45960.682342476852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45960.682342476852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45960.682342476852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45960.682342476852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45960.682342476852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45960.682342476852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45960.682342476852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45960.682342476852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45960.682342476852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45960.682342476852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45960.682342476852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45960.682342476852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45960.682342476852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45960.682342476852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45960.682342476852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45960.682342476852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45960.682342476852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45960.682342476852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45960.682342476852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45960.682342476852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45960.682342476852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45960.682342476852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45960.682342476852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45960.682342476852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45960.682342476852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45960.682342476852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45960.682342476852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45960.682342476852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45960.682342476852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45960.682342476852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45960.682342476852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45960.682342476852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45960.682342476852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45960.682342476852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45960.682342476852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45960.682342476852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45960.682342476852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45960.682342476852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45960.682342476852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45960.682342476852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45960.682342476852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45960.682342476852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45960.682342476852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45960.682342476852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45960.682342476852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45960.682342476852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45960.682342476852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45960.682342476852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45960.682342476852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45960.682342476852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45960.682342476852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45960.682342476852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45960.682342476852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45960.682342476852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45960.682342476852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45960.682342476852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45960.682342476852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45960.682342476852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45960.682342476852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45960.682342476852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45960.682342476852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45960.682342476852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45960.682342476852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45960.682342476852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45960.682342476852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45960.682342476852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45960.682342476852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45960.682342476852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45960.682342476852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45960.682342476852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45960.682342476852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45960.682342476852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45960.682342476852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45960.682342476852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45960.682342476852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45960.682342476852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45960.682342476852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45960.682342476852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45960.682342476852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45960.682342476852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45960.682342476852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45960.682342476852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45960.682342476852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45960.682342476852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45960.682342476852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45960.682342476852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45960.682342476852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45960.682342476852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45960.682342476852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45960.682342476852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45960.682342476852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45960.682342824075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45960.682342824075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45960.682342824075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45960.682342824075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45960.682342824075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45960.682342824075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45960.682342824075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45960.682342824075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45960.682342824075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45960.682342824075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45960.682342824075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45960.682342824075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45960.682342824075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45960.682342824075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45960.682342824075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45960.682342824075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45960.682342824075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45960.682342824075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45960.682342824075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45960.682342824075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45960.682342824075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45960.682342824075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45960.682342824075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45960.682342824075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45960.682342824075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45960.682342824075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45960.682342824075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45960.682342824075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45960.682342824075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45960.682342824075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45960.682342824075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45960.682342824075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45960.682342824075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45960.682342824075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45960.682342824075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45960.682342824075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45960.682342824075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45960.682342824075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45960.682342824075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45960.682342824075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45960.682342824075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45960.682342824075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45960.682342824075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45960.682342824075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45960.682342824075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45960.682342824075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45960.682342824075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45960.682342824075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45960.682342824075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45960.682342824075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45960.682342824075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45960.682342824075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45960.682342824075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45960.682342824075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45960.682342824075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45960.682342824075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45960.682342824075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45960.682342824075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45960.682342824075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45960.682342824075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45960.682342824075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45960.682342824075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45960.682342824075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45960.682342824075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45960.682342824075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45960.682342824075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45960.682342824075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45960.682342824075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45960.682342824075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45960.682342824075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45960.682342824075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45960.682342824075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45960.682342824075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45960.682342824075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45960.682342824075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45960.682342824075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45960.682342824075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45960.682342824075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45960.682342824075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45960.682342824075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45960.682342824075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45960.682342824075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45960.682342824075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45960.682342824075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45960.682342824075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45960.682342824075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45960.682342824075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45960.682342824075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45960.682342824075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45960.682342824075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45960.682342824075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45960.682342824075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45960.682342824075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45960.682342824075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45960.682342824075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45960.682342824075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45960.682342824075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45960.682342824075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45960.682342824075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45960.682342824075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45960.682342824075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45960.682342824075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45960.682342824075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45960.682342824075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45960.682342824075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45960.682342824075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45960.682342824075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45960.682342824075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45960.682342824075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45960.682342824075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45960.682342824075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45960.682342824075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45960.682342824075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45960.682342824075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45960.682342824075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45960.682342824075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45960.682342824075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45960.682342824075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45960.682342824075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45960.682342824075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45960.682342824075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45960.682342824075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45960.682342824075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45960.682342824075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45960.682342824075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45960.682342824075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45960.682342824075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45960.682342824075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45960.682342824075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45960.682342824075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45960.682342824075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45960.682342824075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45960.682342824075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45960.682342824075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45960.682342824075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45960.682342824075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45960.682342824075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45960.682342824075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45960.682342824075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45960.682342824075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45960.682342824075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45960.682342824075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45960.682342824075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45960.682342824075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45960.682342824075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45960.682342824075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45960.682342824075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45960.682342824075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45960.682342824075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45960.682342824075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45960.682342824075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45960.682342824075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45960.682342824075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45960.682342824075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45960.682342824075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45960.682342824075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45960.682342824075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45960.682342824075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45960.682342824075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45960.682342824075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45960.682342824075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45960.682342824075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45960.682342824075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45960.682342824075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45960.682342824075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45960.682342824075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45960.682342824075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45960.682342824075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45960.682342824075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45960.682342824075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45960.682342824075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45960.682342824075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45960.682342824075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45960.682342824075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45960.682342824075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45960.682342824075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45960.682342824075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45960.682342824075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45960.682342824075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45960.682342824075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45960.682342824075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45960.682342824075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45960.682342824075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45960.682342824075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45960.682342824075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45960.682342824075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45960.682342824075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45960.682342824075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45960.682342824075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45960.682342824075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45960.682342824075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45960.682342824075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45960.682342824075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45960.682342824075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45960.682342824075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45960.682342824075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45960.682342824075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45960.682342824075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45960.682342824075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45960.682342824075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45960.682342824075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45960.682342824075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45960.682342824075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45960.682342824075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45960.682342824075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45960.682342824075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45960.682342824075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45960.682342824075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45960.682342824075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45960.682342824075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45960.682342824075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45960.682342824075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45960.682342824075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45960.682342824075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45960.682342824075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45960.682342824075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45960.682342824075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45960.682342824075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45960.682342824075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45960.682342824075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45960.682342824075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45960.682342824075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45960.682342824075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45960.682342824075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45960.682342824075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45960.682342824075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45960.682342824075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45960.682342824075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45960.682342824075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45960.682342824075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45960.682342824075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45960.682342824075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45960.682342824075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45960.682342824075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45960.682342824075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45960.682342824075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45960.682342824075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45960.682342824075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45960.682342824075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45960.682342824075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45960.682342824075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45960.682342824075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45960.682342824075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45960.682342824075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45960.682342824075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45960.682342824075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45960.682342824075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45960.682342824075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45960.682342824075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45960.682342824075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45960.682342824075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45960.682342824075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45960.682342824075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45960.682342824075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45960.682342824075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45960.682342824075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45960.682342824075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45960.682342824075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45960.682342824075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45960.682342824075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45960.682342824075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45960.682342824075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45960.682342824075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45960.682342824075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45960.682342824075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45960.682342824075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45960.682342824075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45960.682342824075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45960.682342824075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45960.682342824075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45960.682342824075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45960.682342824075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45960.682342824075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45960.682342824075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45960.682342824075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45960.682342824075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45960.682342824075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45960.682342824075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45960.682342824075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45960.682342824075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45960.682342824075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45960.682342824075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45960.682342824075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45960.682342824075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45960.682342824075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45960.682342824075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45960.682342824075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45960.682342824075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45960.682342824075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45960.682342824075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45960.682342824075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45960.682342824075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45960.682342824075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45960.682342824075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45960.682342824075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45960.682342824075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45960.682342824075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45960.682342824075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45960.682342824075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45960.682342824075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45960.682342824075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45960.682342824075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45960.682342824075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45960.682342824075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45960.682342824075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45960.682342824075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45960.682342824075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45960.682342824075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45960.682342824075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45960.682342824075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45960.682342824075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45960.682342824075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45960.682342824075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45960.682342824075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45960.682342824075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45960.682342824075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45960.682342824075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45960.682342824075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45960.682342824075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45960.682342824075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45960.682342824075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45960.682342824075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45960.682342824075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45960.682342824075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45960.682342824075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45960.682342824075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45960.682342824075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45960.682342824075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45960.682342824075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45960.682342824075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45960.682342824075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45960.682342824075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45960.682342824075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45960.682342824075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45960.682342824075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45960.682342824075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45960.682342824075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45960.682342824075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45960.682342824075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45960.682342824075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45960.682342824075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45960.682342824075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45960.682342824075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45960.682342824075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45960.682342824075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45960.682342824075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45960.682342824075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45960.682342824075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45960.682342824075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45960.682342824075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45960.682342824075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45960.682342824075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45960.682342824075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45960.682342824075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45960.682342824075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45960.682342824075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45960.682342824075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45960.682342824075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45960.682342824075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45960.682342824075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45960.682342824075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45960.682342824075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45960.682342824075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45960.682342824075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45960.682342824075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45960.682342824075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45960.682342824075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45960.682342824075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45960.682342824075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45960.682342824075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45960.682342824075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45960.682342824075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45960.682342824075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45960.682342824075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45960.682342824075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45960.682342824075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45960.682342824075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45960.682342824075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45960.682342824075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45960.682342824075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45960.682342824075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45960.682342824075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45960.682342824075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45960.682342824075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45960.682342824075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45960.682342824075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45960.682342824075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45960.682342824075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45960.682342824075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45960.682342824075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45960.682342824075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45960.682342824075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45960.682342824075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45960.682342824075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45960.682342824075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45960.682342824075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45960.682342824075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45960.682342824075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45960.682342824075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45960.682342824075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45960.682342824075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45960.682342824075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45960.682342824075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45960.682342824075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45960.682342824075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45960.682342824075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45960.682342824075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45960.682342824075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45960.682342824075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45960.682342824075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45960.682342824075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45960.682342824075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45960.682342824075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45960.682342824075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45960.682342824075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45960.682342824075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45960.682342824075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45960.682342824075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45960.682342824075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45960.682342824075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45960.682342824075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45960.682342824075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45960.682342824075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45960.682342824075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45960.682342824075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45960.682342824075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45960.682342824075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45960.682342824075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45960.682342824075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45960.682342824075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45960.682342824075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45960.682342824075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45960.682342824075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45960.682342824075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45960.682342824075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45960.682342824075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45960.682342824075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45960.682342824075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45960.682342824075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45960.682342824075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45960.682342824075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45960.682342824075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45960.682342824075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45960.682342824075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45960.682342824075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45960.682342824075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45960.682342824075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45960.682342824075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45960.682342824075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45960.682342824075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45960.682342824075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45960.682342824075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45960.682342824075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45960.682342824075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45960.682342824075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45960.682342824075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45960.682342824075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45960.682342824075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45960.682342824075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45960.682342824075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45960.682342824075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45960.682342824075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45960.682342824075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45960.682342824075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45960.682342824075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45960.682342824075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45960.682342824075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45960.682342824075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45960.682342824075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45960.682342824075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45960.682342824075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45960.682342824075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45960.682342824075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45960.682342824075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45960.682342824075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45960.682342824075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45960.682342824075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45960.682342824075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45960.682342824075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45960.682342824075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45960.682342824075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45960.682342824075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45960.682342824075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45960.682342824075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45960.682342824075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45960.682342824075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45960.682342824075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45960.682342824075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45960.682342824075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45960.682342824075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45960.682342824075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45960.682342824075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45960.682342824075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45960.682342824075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45960.682342824075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45960.682342824075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45960.682342824075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45960.682342824075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45960.682342824075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45960.682342824075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45960.682342824075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45960.682342824075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45960.682342824075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45960.682342824075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45960.682342824075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45960.682342824075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45960.682342824075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45960.682342824075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45960.682342824075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45960.682342824075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45960.682342824075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45960.682342824075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45960.682342824075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45960.682342824075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45960.682342824075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45960.682342824075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45960.682342824075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45960.682342824075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45960.682342824075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45960.682342824075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45960.682342824075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45960.682342824075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45960.682342824075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45960.682342824075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45960.682342824075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45960.682342824075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45960.682342824075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45960.682342824075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45960.682342824075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45960.682342824075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45960.682342824075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45960.682342824075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45960.682342824075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45960.682342824075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45960.682342824075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45960.682342824075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45960.682342824075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45960.682342824075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45960.682342824075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45960.682342824075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45960.682342824075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45960.682342824075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45960.682342824075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45960.682342824075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45960.682342824075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45960.682342824075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45960.682342824075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45960.682342824075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45960.682342824075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45960.682342824075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45960.682342824075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45960.682342824075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45960.682342824075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45960.682342824075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45960.682342824075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45960.682342824075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45960.682342824075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45960.682342824075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45960.682342824075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45960.682342824075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45960.682342824075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45960.682342824075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45960.682342824075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45960.682342824075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45960.682342824075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45960.682342824075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45960.682342824075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45960.682342824075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45960.682342824075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45960.682342824075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45960.682342824075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45960.682342824075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45960.682342824075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45960.682342824075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45960.682342824075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45960.682342824075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45960.682342824075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45960.682342824075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45960.682342824075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45960.682342824075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45960.682342824075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45960.682342824075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45960.682342824075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45960.682342824075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45960.682342824075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45960.682342824075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45960.682342824075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45960.682342824075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45960.682342824075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45960.682342824075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45960.682342824075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45960.682342824075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45960.682342824075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45960.682342824075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45960.682342824075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45960.682342824075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45960.682342824075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45960.682342824075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45960.682342824075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45960.682342824075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45960.682342824075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45960.682342824075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45960.682342824075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45960.682342824075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45960.682342824075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45960.682342824075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45960.682342824075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45960.682342824075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45960.682342824075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45960.682342824075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45960.682342824075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45960.682342824075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45960.682342824075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45960.682342824075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45960.682342824075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45960.682342824075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45960.682342824075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45960.682342824075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45960.682342824075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45960.682342824075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45960.682342824075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45960.682342824075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45960.682342824075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45960.682342824075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45960.682342824075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45960.682342824075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45960.682342824075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45960.682342824075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45960.682342824075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45960.682342824075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45960.682342824075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45960.682342824075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45960.682342824075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45960.682342824075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45960.682342824075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45960.682342824075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45960.682342824075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45960.682342824075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45960.682342824075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45960.682342824075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45960.682342824075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45960.682342824075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45960.682342824075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45960.682342824075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45960.682342824075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45960.682342824075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45960.682342824075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45960.682342824075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45960.682342824075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45960.682342824075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45960.682342824075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45960.682342824075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45960.682342824075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45960.682342824075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45960.682342824075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45960.682342824075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45960.682342824075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45960.682342824075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45960.682342824075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45960.682342824075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45960.682342824075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45960.682342824075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45960.682342824075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45960.682342824075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45960.682342824075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45960.682342824075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45960.682342824075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45960.682342824075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45960.682342824075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45960.682342824075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45960.682342824075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45960.682342824075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45960.682342824075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45960.682342824075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45960.682342824075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45960.682342824075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45960.682342824075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45960.682342824075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45960.682342824075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45960.682342824075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45960.682342824075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45960.682342824075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45960.682342824075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45960.682342824075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45960.682342824075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45960.682342824075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45960.682342824075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45960.682342824075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45960.682342824075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45960.682342824075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45960.682342824075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45960.682342824075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45960.682342824075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45960.682342824075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45960.682342824075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45960.682342824075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45960.682342824075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45960.682342824075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45960.682342824075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45960.682342824075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45960.682342824075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45960.682342824075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45960.682342824075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45960.682342824075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45960.682342824075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45960.682342824075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45960.682342824075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45960.682342824075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45960.682342824075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45960.682342824075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45960.682342824075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45960.682342824075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45960.682342824075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45960.682342824075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45960.682342824075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45960.682342824075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45960.682342824075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45960.682342824075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45960.682342824075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45960.682342824075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45960.682342824075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45960.682342824075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45960.682342824075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45960.682342824075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45960.682342824075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45960.682342824075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45960.682342824075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45960.682342824075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45960.682342824075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45960.682342824075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45960.682342824075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45960.682342824075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45960.682342824075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45960.682342824075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45960.682342824075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45960.682342824075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45960.682342824075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45960.682342824075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45960.682342824075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45960.682342824075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45960.682342824075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45960.682342824075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45960.682342824075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45960.682342824075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45960.682342824075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45960.682342824075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45960.682342824075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45960.682342824075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45960.682342824075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45960.682342824075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45960.682342824075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45960.682342824075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45960.682342824075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45960.682342824075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45960.682342824075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45960.682342824075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45960.682342824075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45960.682342824075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45960.682342824075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45960.682342824075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45960.682342824075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45960.682342824075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45960.682342824075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45960.682342824075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45960.682342824075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45960.682342824075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45960.682342824075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45960.682342824075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45960.682342824075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45960.682342824075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45960.682342824075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45960.682342824075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45960.682342824075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45960.682342824075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45960.682342824075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45960.682342824075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45960.682342824075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45960.682342824075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45960.682342824075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45960.682342824075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45960.682342824075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45960.682342824075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45960.682342824075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45960.682342824075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45960.682342824075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45960.682342824075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45960.682342824075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45960.682342824075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45960.682342824075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45960.682342824075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45960.682342824075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45960.682342824075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45960.682342824075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45960.682342824075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45960.682342824075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45960.682342824075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45960.682342824075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45960.682342824075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45960.682342824075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45960.682342824075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45960.682342824075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45960.682342824075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45960.682342824075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45960.682342824075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45960.682342824075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45960.682342824075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45960.682342824075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45960.682342824075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45960.682342824075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45960.682342824075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45960.682342824075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45960.682342824075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45960.682342824075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45960.682342824075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45960.682342824075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45960.682342824075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45960.682342824075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45960.682342824075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45960.682342824075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45960.682342824075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45960.682342824075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45960.682342824075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45960.682342824075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45960.682342824075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45960.682342824075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45960.682342824075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45960.682342824075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45960.682342824075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45960.682342824075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45960.682342824075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45960.682342824075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45960.682342824075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45960.682342824075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45960.682342824075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45960.682342824075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45960.682342824075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45960.682342824075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45960.682342824075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45960.682342824075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45960.682342824075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45960.682342824075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45960.682342824075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45960.682342824075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45960.682342824075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45960.682342824075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45960.682342824075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45960.682342824075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45960.682342824075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45960.682342824075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45960.682342824075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45960.682342824075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45960.682342824075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45960.682342824075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45960.682342824075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45960.682342824075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45960.682342824075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45960.682342824075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45960.682342824075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45960.682342824075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45960.682342824075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45960.682342824075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45960.682342824075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45960.682342824075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45960.682342824075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45960.682342824075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45960.682342824075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45960.682342824075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45960.682342824075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45960.682342824075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45960.682342824075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45960.682342824075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45960.682342824075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45960.682342824075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45960.682342824075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45960.682342824075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45960.682342824075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45960.682342824075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45960.682342824075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45960.682342824075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45960.682342824075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45960.682342824075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45960.682342824075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45960.682342824075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45960.682342824075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45960.682342824075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45960.682342824075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45960.682342824075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45960.682342824075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45960.682342824075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45960.682342824075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45960.682342824075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45960.682342824075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45960.682342824075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45960.682342824075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45960.682342824075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45960.682342824075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45960.682342824075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45960.682342824075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45960.682342824075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45960.682342824075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45960.682342824075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45960.682342824075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45960.682342824075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45960.682342824075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45960.682342824075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45960.682342824075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45960.682342824075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45960.682342824075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45960.682342824075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45960.682342824075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45960.682342824075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45960.682342824075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45960.682342824075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45960.682342824075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45960.682342824075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45960.682342824075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45960.682342824075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45960.682342824075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45960.682342824075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45960.682342824075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45960.682342824075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45960.682342824075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45960.682342824075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45960.682342824075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45960.682342824075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45960.682342824075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45960.682342824075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45960.682342824075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45960.682342824075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45960.682342824075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45960.682342824075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45960.682342824075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45960.682342824075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45960.682342824075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45960.682342824075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45960.682342824075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45960.682342824075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45960.682342824075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45960.682342824075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45960.682342824075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45960.682342824075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45960.682342824075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45960.682342824075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45960.682342824075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45960.682342824075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45960.682342824075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45960.682342824075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45960.682342824075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45960.682342824075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45960.682342824075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45960.682342824075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45960.682342824075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45960.682342824075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45960.682342824075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45960.682342824075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45960.682342824075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45960.682342824075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45960.682342824075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45960.682342824075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45960.682342824075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45960.682342824075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45960.682342824075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45960.682342824075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45960.682342824075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45960.682342824075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45960.682342824075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45960.682342824075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45960.682342824075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45960.682342824075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45960.682342824075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45960.682342824075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45960.682342824075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45960.682342824075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45960.682342824075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45960.682342824075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45960.682342824075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45960.682342824075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45960.682342824075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45960.682342824075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45960.682342824075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45960.682342824075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45960.682342824075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45960.682342824075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45960.682342824075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45960.682342824075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45960.682342824075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45960.682342824075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45960.682342824075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45960.682342824075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45960.682342824075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45960.682342824075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45960.682342824075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45960.682342824075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45960.682342824075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45960.682342824075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45960.682342824075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45960.682342824075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45960.682342824075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45960.682342824075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45960.682342824075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45960.682342824075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45960.682342824075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45960.682342824075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45960.682342824075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45960.682342824075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45960.682342824075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45960.682342824075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45960.682342824075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45960.682342824075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45960.682342824075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45960.682342824075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45960.682342824075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45960.682342824075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45960.682342824075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45960.682342824075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45960.682342824075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45960.682342824075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45960.682342824075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45960.682342824075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45960.682342824075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45960.682342824075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45960.682342824075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45960.682342824075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45960.682342824075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45960.682342824075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45960.682342824075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45960.682342824075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45960.682342824075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45960.682342824075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45960.682342824075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45960.682342824075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45960.682342824075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45960.682342824075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45960.682342824075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45960.682342824075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45960.682342824075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45960.682342824075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45960.682342824075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45960.682342824075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45960.682342824075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45960.682342824075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45960.682342824075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45960.682342824075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45960.682342824075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45960.682342824075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45960.682342824075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45960.682342824075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45960.682342824075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45960.682342824075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45960.682342824075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45960.682342824075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45960.682342824075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45960.682342824075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45960.682342824075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45960.682342824075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45960.682342824075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45960.682342824075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45960.682342824075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45960.682342824075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45960.682342824075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45960.682342824075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45960.682342824075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45960.682342824075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45960.682342824075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45960.682342824075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45960.682342824075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45960.682342824075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45960.682342824075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45960.682342824075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45960.682342824075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45960.682342824075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45960.682342824075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45960.682342824075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45960.682342824075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45960.682342824075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45960.682342824075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45960.682342824075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45960.682342824075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45960.682342824075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45960.682342824075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45960.682342824075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45960.682342824075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45960.682342824075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45960.682342824075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45960.682342824075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45960.682342824075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45960.682342824075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45960.682342824075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45960.682342824075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45960.682342824075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45960.682342824075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45960.682342824075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45960.682342824075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257.20162488425558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36061</v>
      </c>
      <c r="E3" s="98" t="s">
        <v>39021</v>
      </c>
      <c r="F3" s="123"/>
      <c r="G3" s="124">
        <f ca="1">IFERROR(NOW()-F3,"")</f>
        <v>45960.682342824075</v>
      </c>
      <c r="H3" s="123">
        <v>45960.387592592589</v>
      </c>
      <c r="I3" s="119" t="str">
        <f>IFERROR(VLOOKUP(D3,DB!A:F,6,0),"")</f>
        <v>SCECO</v>
      </c>
      <c r="J3" s="119" t="str">
        <f>IFERROR(VLOOKUP(D3,DB!A:G,7,0),"")</f>
        <v>Dead</v>
      </c>
      <c r="K3" s="125" t="s">
        <v>39116</v>
      </c>
      <c r="L3" s="121" t="str">
        <f>IFERROR(VLOOKUP(D3,DB!A:I,9,0),"")</f>
        <v>Latis</v>
      </c>
    </row>
    <row r="4" spans="1:16" ht="15" customHeight="1">
      <c r="A4" s="119"/>
      <c r="B4" s="119" t="str">
        <f>IFERROR(VLOOKUP(D4,DB!A:K,11,0),"")</f>
        <v/>
      </c>
      <c r="C4" s="120"/>
      <c r="D4" s="121"/>
      <c r="E4" s="98"/>
      <c r="F4" s="123"/>
      <c r="G4" s="124">
        <f ca="1">IFERROR(NOW()-F4,"")</f>
        <v>45960.682342824075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45960.682342824075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45960.682342824075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45960.682342824075</v>
      </c>
      <c r="H7" s="123"/>
      <c r="I7" s="119" t="str">
        <f>IFERROR(VLOOKUP(D7,DB!A:F,6,0),"")</f>
        <v/>
      </c>
      <c r="J7" s="119" t="str">
        <f>IFERROR(VLOOKUP(D7,DB!A:G,7,0),"")</f>
        <v/>
      </c>
      <c r="K7" s="125"/>
      <c r="L7" s="121" t="str">
        <f>IFERROR(VLOOKUP(D7,DB!A:I,9,0),"")</f>
        <v/>
      </c>
    </row>
    <row r="8" spans="1:16" ht="15" customHeight="1">
      <c r="A8" s="119"/>
      <c r="B8" s="119" t="str">
        <f>IFERROR(VLOOKUP(D8,DB!A:K,11,0),"")</f>
        <v/>
      </c>
      <c r="C8" s="120"/>
      <c r="D8"/>
      <c r="E8" s="98"/>
      <c r="F8" s="123"/>
      <c r="G8" s="124">
        <f ca="1">IFERROR(NOW()-F8,"")</f>
        <v>45960.682342824075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45960.682342824075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45960.682342824075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45960.682342824075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45960.682342824075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45960.682342824075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45960.682342824075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45960.682342824075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45960.682342824075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45960.682342824075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45960.682342824075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45960.682342824075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45960.682342824075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45960.682342824075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45960.682342824075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45960.682342824075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45960.682342824075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45960.682342824075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45960.682342824075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45960.682342824075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45960.682342824075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45960.682342824075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45960.682342824075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45960.682342824075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45960.682342824075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45960.682342824075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45960.682342824075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45960.682342824075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45960.682342824075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45960.682342824075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45960.682342824075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45960.682342824075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45960.682342824075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45960.682342824075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45960.682342824075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45960.682342824075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45960.682342824075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45960.682342824075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45960.682342824075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45960.682342824075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45960.682342824075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45960.682342824075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45960.682342824075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45960.682342824075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45960.682342824075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45960.682342824075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45960.682342824075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45960.682342824075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45960.682342824075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45960.682342824075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45960.682342824075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45960.682342824075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45960.682342824075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45960.682342824075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45960.682342824075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45960.682342824075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45960.682342824075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45960.682342824075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45960.682342824075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45960.682342824075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45960.682342824075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45960.682342824075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45960.682342824075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45960.682342824075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45960.682342824075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45960.682342824075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45960.682342824075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45960.682342824075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45960.682342824075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45960.682342824075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45960.682342824075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45960.682342824075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45960.682342824075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45960.682342824075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45960.682342824075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45960.682342824075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45960.682342824075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45960.682342824075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45960.682342824075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45960.682342824075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45960.682342824075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45960.682342824075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45960.682342824075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45960.682342824075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45960.682342824075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45960.682342824075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45960.682342824075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45960.682342824075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45960.682342824075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45960.682342824075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45960.682342824075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45960.682342824075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45960.682342824075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45960.682342824075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45960.682342824075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45960.682342824075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45960.682342824075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45960.682342824075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45960.682342824075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45960.682342824075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45960.682342824075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45960.682342824075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45960.682342824075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45960.682342824075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45960.682342824075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45960.682342824075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45960.682342824075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45960.682342824075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45960.682342824075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45960.682342824075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45960.682342824075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45960.682342824075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45960.682342824075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45960.682342824075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45960.682342824075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45960.682342824075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45960.682342824075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45960.682342824075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45960.682342824075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45960.682342824075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45960.682342824075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45960.682342824075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45960.682342824075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45960.682342824075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45960.682342824075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45960.682342824075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45960.682342824075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45960.682342824075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45960.682342824075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45960.682342824075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45960.682342824075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45960.682342824075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45960.682342824075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45960.682342824075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45960.682342824075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45960.682342824075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45960.682342824075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45960.682342824075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45960.682342824075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45960.682342824075</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45960.682342824075</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68.850282291663461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34.493465162035136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12.021231365739368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2</v>
      </c>
      <c r="D5" s="152" t="s">
        <v>38182</v>
      </c>
      <c r="E5" s="152" t="s">
        <v>39124</v>
      </c>
      <c r="F5" s="153">
        <v>45960.655891203707</v>
      </c>
      <c r="G5" s="154">
        <f ca="1">IFERROR(NOW()-F5,"")</f>
        <v>2.645127314463025E-2</v>
      </c>
      <c r="H5" s="153">
        <v>45960.638819444444</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2</v>
      </c>
      <c r="D6" s="152" t="s">
        <v>38162</v>
      </c>
      <c r="E6" s="152" t="s">
        <v>39124</v>
      </c>
      <c r="F6" s="153">
        <v>45960.655891203707</v>
      </c>
      <c r="G6" s="154">
        <f ca="1">IFERROR(NOW()-F6,"")</f>
        <v>2.645127314463025E-2</v>
      </c>
      <c r="H6" s="153">
        <v>45960.638819444444</v>
      </c>
      <c r="I6" s="152" t="str">
        <f>IFERROR(VLOOKUP(D6,DB!A:F,6,0),"")</f>
        <v>SCECO</v>
      </c>
      <c r="J6" s="152" t="str">
        <f>IFERROR(VLOOKUP(D6,DB!A:G,7,0),"")</f>
        <v>Haj Removal</v>
      </c>
      <c r="K6" s="152" t="s">
        <v>39127</v>
      </c>
      <c r="L6" s="152" t="str">
        <f>IFERROR(VLOOKUP(D6,DB!A:I,9,0),"")</f>
        <v>Latis</v>
      </c>
    </row>
    <row r="7" spans="1:13" ht="30.75">
      <c r="A7" s="152" t="s">
        <v>39126</v>
      </c>
      <c r="B7" s="152" t="str">
        <f>IFERROR(VLOOKUP(D7,DB!A:K,11,0),"")</f>
        <v>R5</v>
      </c>
      <c r="C7" s="152">
        <v>2</v>
      </c>
      <c r="D7" s="152" t="s">
        <v>38250</v>
      </c>
      <c r="E7" s="152" t="s">
        <v>39124</v>
      </c>
      <c r="F7" s="153">
        <v>45960.655891203707</v>
      </c>
      <c r="G7" s="154">
        <f ca="1">IFERROR(NOW()-F7,"")</f>
        <v>2.645127314463025E-2</v>
      </c>
      <c r="H7" s="153">
        <v>45960.638819444444</v>
      </c>
      <c r="I7" s="152" t="str">
        <f>IFERROR(VLOOKUP(D7,DB!A:F,6,0),"")</f>
        <v>SCECO</v>
      </c>
      <c r="J7" s="152" t="str">
        <f>IFERROR(VLOOKUP(D7,DB!A:G,7,0),"")</f>
        <v>Haj Removal</v>
      </c>
      <c r="K7" s="152" t="s">
        <v>39128</v>
      </c>
      <c r="L7" s="152" t="str">
        <f>IFERROR(VLOOKUP(D7,DB!A:I,9,0),"")</f>
        <v>Latis</v>
      </c>
    </row>
    <row r="8" spans="1:13" ht="30.75">
      <c r="A8" s="152" t="s">
        <v>39126</v>
      </c>
      <c r="B8" s="152" t="str">
        <f>IFERROR(VLOOKUP(D8,DB!A:K,11,0),"")</f>
        <v>R5</v>
      </c>
      <c r="C8" s="152">
        <v>1</v>
      </c>
      <c r="D8" s="152" t="s">
        <v>38288</v>
      </c>
      <c r="E8" s="152" t="s">
        <v>39124</v>
      </c>
      <c r="F8" s="153">
        <v>45960.655891203707</v>
      </c>
      <c r="G8" s="154">
        <f ca="1">IFERROR(NOW()-F8,"")</f>
        <v>2.645127314463025E-2</v>
      </c>
      <c r="H8" s="153">
        <v>45960.638819444444</v>
      </c>
      <c r="I8" s="152" t="str">
        <f>IFERROR(VLOOKUP(D8,DB!A:F,6,0),"")</f>
        <v>SCECO</v>
      </c>
      <c r="J8" s="152" t="str">
        <f>IFERROR(VLOOKUP(D8,DB!A:G,7,0),"")</f>
        <v>Haj Removal</v>
      </c>
      <c r="K8" s="152" t="s">
        <v>39128</v>
      </c>
      <c r="L8" s="152" t="str">
        <f>IFERROR(VLOOKUP(D8,DB!A:I,9,0),"")</f>
        <v>Latis</v>
      </c>
    </row>
    <row r="9" spans="1:13" ht="30.75">
      <c r="A9" s="152" t="s">
        <v>39126</v>
      </c>
      <c r="B9" s="152" t="str">
        <f>IFERROR(VLOOKUP(D9,DB!A:K,11,0),"")</f>
        <v>R5</v>
      </c>
      <c r="C9" s="152">
        <v>1</v>
      </c>
      <c r="D9" s="152" t="s">
        <v>38316</v>
      </c>
      <c r="E9" s="152" t="s">
        <v>39124</v>
      </c>
      <c r="F9" s="153">
        <v>45960.655891203707</v>
      </c>
      <c r="G9" s="154">
        <f ca="1">IFERROR(NOW()-F9,"")</f>
        <v>2.645127314463025E-2</v>
      </c>
      <c r="H9" s="153">
        <v>45960.638819444444</v>
      </c>
      <c r="I9" s="152" t="str">
        <f>IFERROR(VLOOKUP(D9,DB!A:F,6,0),"")</f>
        <v>SCECO</v>
      </c>
      <c r="J9" s="152" t="str">
        <f>IFERROR(VLOOKUP(D9,DB!A:G,7,0),"")</f>
        <v>Haj Removal</v>
      </c>
      <c r="K9" s="152" t="s">
        <v>39129</v>
      </c>
      <c r="L9" s="152" t="str">
        <f>IFERROR(VLOOKUP(D9,DB!A:I,9,0),"")</f>
        <v>Latis</v>
      </c>
    </row>
    <row r="10" spans="1:13" ht="30.75">
      <c r="A10" s="152" t="s">
        <v>39126</v>
      </c>
      <c r="B10" s="152" t="str">
        <f>IFERROR(VLOOKUP(D10,DB!A:K,11,0),"")</f>
        <v>R5</v>
      </c>
      <c r="C10" s="152">
        <v>1</v>
      </c>
      <c r="D10" s="152" t="s">
        <v>38505</v>
      </c>
      <c r="E10" s="152" t="s">
        <v>39124</v>
      </c>
      <c r="F10" s="153">
        <v>45960.655891203707</v>
      </c>
      <c r="G10" s="154">
        <f ca="1">IFERROR(NOW()-F10,"")</f>
        <v>2.645127314463025E-2</v>
      </c>
      <c r="H10" s="153">
        <v>45960.638819444444</v>
      </c>
      <c r="I10" s="152" t="str">
        <f>IFERROR(VLOOKUP(D10,DB!A:F,6,0),"")</f>
        <v>SCECO</v>
      </c>
      <c r="J10" s="152" t="str">
        <f>IFERROR(VLOOKUP(D10,DB!A:G,7,0),"")</f>
        <v>Haj Removal</v>
      </c>
      <c r="K10" s="152" t="s">
        <v>39129</v>
      </c>
      <c r="L10" s="152" t="str">
        <f>IFERROR(VLOOKUP(D10,DB!A:I,9,0),"")</f>
        <v>Latis</v>
      </c>
    </row>
    <row r="11" spans="1:13" ht="30.75">
      <c r="A11" s="152" t="s">
        <v>39126</v>
      </c>
      <c r="B11" s="152" t="str">
        <f>IFERROR(VLOOKUP(D11,DB!A:K,11,0),"")</f>
        <v>R5</v>
      </c>
      <c r="C11" s="152">
        <v>1</v>
      </c>
      <c r="D11" s="152" t="s">
        <v>38183</v>
      </c>
      <c r="E11" s="152" t="s">
        <v>39124</v>
      </c>
      <c r="F11" s="153">
        <v>45960.655891203707</v>
      </c>
      <c r="G11" s="154">
        <f ca="1">IFERROR(NOW()-F11,"")</f>
        <v>2.645127314463025E-2</v>
      </c>
      <c r="H11" s="153">
        <v>45960.638819444444</v>
      </c>
      <c r="I11" s="152" t="str">
        <f>IFERROR(VLOOKUP(D11,DB!A:F,6,0),"")</f>
        <v>SCECO</v>
      </c>
      <c r="J11" s="152" t="str">
        <f>IFERROR(VLOOKUP(D11,DB!A:G,7,0),"")</f>
        <v>Haj Removal</v>
      </c>
      <c r="K11" s="152" t="s">
        <v>39129</v>
      </c>
      <c r="L11" s="152" t="str">
        <f>IFERROR(VLOOKUP(D11,DB!A:I,9,0),"")</f>
        <v>Latis</v>
      </c>
    </row>
    <row r="12" spans="1:13" ht="30.75">
      <c r="A12" s="152" t="s">
        <v>39126</v>
      </c>
      <c r="B12" s="152" t="str">
        <f>IFERROR(VLOOKUP(D12,DB!A:K,11,0),"")</f>
        <v>R5</v>
      </c>
      <c r="C12" s="152">
        <v>1</v>
      </c>
      <c r="D12" s="152" t="s">
        <v>38122</v>
      </c>
      <c r="E12" s="152" t="s">
        <v>39124</v>
      </c>
      <c r="F12" s="153">
        <v>45960.655891203707</v>
      </c>
      <c r="G12" s="154">
        <f ca="1">IFERROR(NOW()-F12,"")</f>
        <v>2.645127314463025E-2</v>
      </c>
      <c r="H12" s="153">
        <v>45960.638819444444</v>
      </c>
      <c r="I12" s="152" t="str">
        <f>IFERROR(VLOOKUP(D12,DB!A:F,6,0),"")</f>
        <v>SCECO</v>
      </c>
      <c r="J12" s="152" t="str">
        <f>IFERROR(VLOOKUP(D12,DB!A:G,7,0),"")</f>
        <v>Haj Removal</v>
      </c>
      <c r="K12" s="152" t="s">
        <v>39129</v>
      </c>
      <c r="L12" s="152" t="str">
        <f>IFERROR(VLOOKUP(D12,DB!A:I,9,0),"")</f>
        <v>Latis</v>
      </c>
    </row>
    <row r="13" spans="1:13" ht="15">
      <c r="A13" s="152"/>
      <c r="B13" s="152" t="str">
        <f>IFERROR(VLOOKUP(D13,DB!A:K,11,0),"")</f>
        <v/>
      </c>
      <c r="C13" s="152"/>
      <c r="D13" s="152"/>
      <c r="E13" s="152"/>
      <c r="F13" s="153"/>
      <c r="G13" s="154">
        <f ca="1">IFERROR(NOW()-F13,"")</f>
        <v>45960.682342476852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45960.682342476852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45960.682342476852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45960.682342476852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45960.682342476852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45960.682342476852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45960.682342476852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45960.682342476852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45960.682342476852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45960.682342476852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45960.682342476852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45960.682342476852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45960.682342476852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45960.682342476852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45960.682342476852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45960.682342476852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45960.682342476852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45960.682342476852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45960.682342476852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45960.682342476852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45960.682342476852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45960.682342476852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45960.682342476852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45960.682342476852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45960.682342476852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45960.682342476852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45960.682342476852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45960.682342476852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45960.682342476852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45960.682342476852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45960.682342476852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45960.682342476852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45960.682342476852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45960.682342476852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45960.682342476852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45960.682342476852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45960.682342476852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45960.682342476852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45960.682342476852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45960.682342476852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45960.682342476852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45960.682342476852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45960.682342476852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45960.682342476852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45960.682342476852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45960.682342476852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45960.682342476852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45960.682342476852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45960.682342476852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45960.682342476852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45960.682342476852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45960.682342476852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45960.682342476852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45960.682342476852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45960.682342476852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45960.682342476852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45960.682342476852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45960.682342476852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45960.682342476852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45960.682342476852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45960.682342476852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45960.682342476852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45960.682342476852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45960.682342476852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45960.682342476852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45960.682342476852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45960.682342476852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45960.682342476852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45960.682342476852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45960.682342476852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45960.682342476852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45960.682342476852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45960.682342476852</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45960.682342476852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45960.682342476852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45960.682342476852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45960.682342476852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45960.682342476852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45960.682342476852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45960.682342476852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45960.682342476852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45960.682342476852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45960.682342476852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45960.682342476852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45960.682342476852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45960.682342476852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45960.682342476852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45960.682342476852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45960.682342476852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45960.682342476852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45960.682342476852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45960.682342476852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45960.682342476852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45960.682342476852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45960.682342476852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45960.682342476852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45960.682342476852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45960.682342476852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45960.682342476852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45960.682342476852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45960.682342476852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45960.682342476852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45960.682342476852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45960.682342476852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45960.682342476852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45960.682342476852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45960.682342476852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45960.682342476852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45960.682342476852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45960.682342476852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45960.682342476852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45960.682342476852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45960.682342476852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45960.682342476852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45960.682342476852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45960.682342476852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45960.682342476852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45960.682342476852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45960.682342476852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45960.682342476852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45960.682342476852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45960.682342476852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45960.682342476852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45960.682342476852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45960.682342476852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45960.682342476852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45960.682342476852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45960.682342476852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45960.682342476852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45960.682342476852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45960.682342476852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45960.682342476852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45960.682342476852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45960.682342476852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45960.682342476852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45960.682342476852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45960.682342476852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45960.682342476852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45960.682342476852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45960.682342476852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45960.682342476852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45960.682342476852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45960.682342476852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45960.682342476852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45960.682342476852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45960.682342476852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45960.682342476852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45960.682342476852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45960.682342476852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45960.682342476852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45960.682342476852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45960.682342476852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45960.682342476852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45960.682342476852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45960.682342476852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45960.682342476852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45960.682342476852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45960.682342476852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45960.682342476852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45960.682342476852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45960.682342476852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45960.682342476852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45960.682342476852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45960.682342476852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45960.682342476852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45960.682342476852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45960.682342476852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45960.682342476852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45960.682342476852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45960.682342476852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45960.682342476852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45960.682342476852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45960.682342476852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45960.682342476852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45960.682342476852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45960.682342476852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45960.682342476852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45960.682342476852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45960.682342476852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45960.682342476852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45960.682342476852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45960.682342476852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45960.682342476852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45960.682342476852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45960.682342476852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45960.682342476852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45960.682342476852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45960.682342476852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45960.682342476852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45960.682342476852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45960.682342476852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45960.682342476852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45960.682342476852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45960.682342476852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45960.682342476852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45960.682342476852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45960.682342476852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45960.682342476852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45960.682342476852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45960.682342476852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45960.682342476852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45960.682342476852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45960.682342476852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45960.682342476852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45960.682342476852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45960.682342476852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45960.682342476852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45960.682342476852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45960.682342476852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45960.682342476852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45960.682342476852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45960.682342476852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45960.682342476852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45960.682342476852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45960.682342476852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45960.682342476852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45960.682342476852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45960.682342476852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45960.682342476852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45960.682342476852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45960.682342476852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45960.682342476852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45960.682342476852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45960.682342476852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45960.682342476852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45960.682342476852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45960.682342476852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45960.682342476852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45960.682342476852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45960.682342476852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45960.682342476852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45960.682342476852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45960.682342476852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45960.682342476852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45960.682342476852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45960.682342476852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45960.682342476852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45960.682342476852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45960.682342476852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45960.682342476852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45960.682342476852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45960.682342476852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45960.682342476852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45960.682342476852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45960.682342476852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45960.682342476852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45960.682342476852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45960.682342476852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45960.682342476852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45960.682342476852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45960.682342476852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45960.682342476852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45960.682342476852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45960.682342476852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45960.682342476852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45960.682342476852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45960.682342476852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45960.682342476852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45960.682342476852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45960.682342476852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45960.682342476852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45960.682342476852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45960.682342476852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45960.682342476852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45960.682342476852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45960.682342476852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45960.682342476852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45960.682342476852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45960.682342476852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45960.682342476852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45960.682342476852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45960.682342476852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45960.682342476852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45960.682342476852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45960.682342476852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45960.682342476852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45960.682342476852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45960.682342476852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45960.682342476852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45960.682342476852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45960.682342476852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45960.682342476852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45960.682342476852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45960.682342476852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45960.682342476852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45960.682342476852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45960.682342476852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45960.682342476852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45960.682342476852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45960.682342476852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45960.682342476852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45960.682342476852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45960.682342476852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45960.682342476852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45960.682342476852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45960.682342476852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45960.682342476852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45960.682342476852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45960.682342476852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45960.682342476852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45960.682342476852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45960.682342476852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45960.682342476852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45960.682342476852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45960.682342476852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45960.682342476852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45960.682342476852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45960.682342476852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45960.682342476852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45960.682342476852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45960.682342476852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45960.682342476852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45960.682342476852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45960.682342476852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45960.682342476852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45960.682342476852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45960.682342476852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45960.682342476852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45960.682342476852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45960.682342476852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45960.682342476852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45960.682342476852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45960.682342476852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45960.682342476852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45960.682342476852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45960.682342476852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45960.682342476852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45960.682342476852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45960.682342476852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45960.682342476852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45960.682342476852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45960.682342476852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45960.682342476852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45960.682342476852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45960.682342476852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45960.682342476852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45960.682342476852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45960.682342476852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45960.682342476852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45960.682342476852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45960.682342476852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45960.682342476852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45960.682342476852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45960.682342476852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45960.682342476852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45960.682342476852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45960.682342476852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45960.682342476852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45960.682342476852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45960.682342476852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45960.682342476852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45960.682342476852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45960.682342476852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45960.682342476852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45960.682342476852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45960.682342476852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45960.682342476852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45960.682342476852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45960.682342476852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45960.682342476852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45960.682342476852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45960.682342476852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45960.682342476852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45960.682342476852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45960.682342476852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45960.682342476852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45960.682342476852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45960.682342476852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45960.682342476852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45960.682342476852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45960.682342476852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45960.682342476852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45960.682342476852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45960.682342476852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45960.682342476852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45960.682342476852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45960.682342476852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45960.682342476852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45960.682342476852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45960.682342476852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45960.682342476852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45960.682342476852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45960.682342476852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45960.682342476852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45960.682342476852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45960.682342476852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45960.682342476852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45960.682342476852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45960.682342476852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45960.682342476852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45960.682342476852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45960.682342476852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45960.682342476852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45960.682342476852</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45960.682342476852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45960.682342476852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45960.682342476852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45960.682342476852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45960.682342476852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45960.682342476852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45960.682342476852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45960.682342476852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45960.682342476852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45960.682342476852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45960.682342476852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45960.682342476852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45960.682342476852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45960.682342476852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45960.682342476852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45960.682342476852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45960.682342476852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45960.682342476852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45960.682342476852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45960.682342476852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45960.682342476852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45960.682342476852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45960.682342476852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45960.682342476852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45960.682342476852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45960.682342476852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45960.682342476852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45960.682342476852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45960.682342476852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45960.682342476852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45960.682342476852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45960.682342476852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45960.682342476852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45960.682342476852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45960.682342476852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45960.682342476852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45960.682342476852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45960.682342476852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45960.682342476852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45960.682342476852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45960.682342476852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45960.682342476852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45960.682342476852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45960.682342476852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45960.682342476852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45960.682342476852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45960.682342476852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45960.682342476852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45960.682342476852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45960.682342476852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45960.682342476852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45960.682342476852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45960.682342476852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45960.682342476852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2025-10-30T13:23:32Z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